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реал.на Буџет на МО, 31.03.2026" sheetId="2" r:id="rId1"/>
    <sheet name="Sheet1" sheetId="1" r:id="rId2"/>
  </sheets>
  <externalReferences>
    <externalReference r:id="rId3"/>
  </externalReferences>
  <definedNames>
    <definedName name="_xlnm.Print_Area" localSheetId="0">'реал.на Буџет на МО, 31.03.2026'!$A$1:$F$39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2" l="1"/>
  <c r="D14" i="2"/>
  <c r="D12" i="2"/>
  <c r="C15" i="2"/>
  <c r="C14" i="2"/>
  <c r="C12" i="2"/>
  <c r="C10" i="2"/>
  <c r="C27" i="2"/>
  <c r="C26" i="2"/>
  <c r="C13" i="2" l="1"/>
  <c r="C11" i="2"/>
  <c r="D24" i="2" l="1"/>
  <c r="C24" i="2"/>
  <c r="C4" i="2" l="1"/>
  <c r="D4" i="2"/>
  <c r="F4" i="2" s="1"/>
  <c r="E4" i="2"/>
  <c r="C5" i="2"/>
  <c r="E5" i="2" s="1"/>
  <c r="D5" i="2"/>
  <c r="C6" i="2"/>
  <c r="D6" i="2"/>
  <c r="E6" i="2" s="1"/>
  <c r="F6" i="2"/>
  <c r="C8" i="2"/>
  <c r="D8" i="2"/>
  <c r="D7" i="2" s="1"/>
  <c r="E8" i="2"/>
  <c r="E7" i="2" s="1"/>
  <c r="E32" i="2" s="1"/>
  <c r="D10" i="2"/>
  <c r="E10" i="2" s="1"/>
  <c r="D11" i="2"/>
  <c r="F11" i="2" s="1"/>
  <c r="E11" i="2"/>
  <c r="E12" i="2"/>
  <c r="F12" i="2"/>
  <c r="D13" i="2"/>
  <c r="F13" i="2" s="1"/>
  <c r="E14" i="2"/>
  <c r="F14" i="2"/>
  <c r="E15" i="2"/>
  <c r="F15" i="2"/>
  <c r="C16" i="2"/>
  <c r="F16" i="2" s="1"/>
  <c r="D16" i="2"/>
  <c r="C18" i="2"/>
  <c r="C17" i="2" s="1"/>
  <c r="D18" i="2"/>
  <c r="F18" i="2" s="1"/>
  <c r="C20" i="2"/>
  <c r="C35" i="2" s="1"/>
  <c r="D20" i="2"/>
  <c r="D19" i="2" s="1"/>
  <c r="C22" i="2"/>
  <c r="D22" i="2"/>
  <c r="C23" i="2"/>
  <c r="D23" i="2"/>
  <c r="E24" i="2"/>
  <c r="F24" i="2"/>
  <c r="D26" i="2"/>
  <c r="F26" i="2" s="1"/>
  <c r="E26" i="2"/>
  <c r="D27" i="2"/>
  <c r="F27" i="2" s="1"/>
  <c r="C28" i="2"/>
  <c r="D28" i="2"/>
  <c r="F28" i="2" s="1"/>
  <c r="F8" i="2" l="1"/>
  <c r="E28" i="2"/>
  <c r="F23" i="2"/>
  <c r="C7" i="2"/>
  <c r="C32" i="2" s="1"/>
  <c r="D9" i="2"/>
  <c r="D33" i="2" s="1"/>
  <c r="F7" i="2"/>
  <c r="D32" i="2"/>
  <c r="F32" i="2" s="1"/>
  <c r="E18" i="2"/>
  <c r="D17" i="2"/>
  <c r="C9" i="2"/>
  <c r="E3" i="2"/>
  <c r="E23" i="2"/>
  <c r="E13" i="2"/>
  <c r="F10" i="2"/>
  <c r="D3" i="2"/>
  <c r="D31" i="2" s="1"/>
  <c r="E22" i="2"/>
  <c r="E21" i="2" s="1"/>
  <c r="E36" i="2" s="1"/>
  <c r="E27" i="2"/>
  <c r="E16" i="2"/>
  <c r="C3" i="2"/>
  <c r="C31" i="2" s="1"/>
  <c r="D35" i="2"/>
  <c r="F35" i="2" s="1"/>
  <c r="C25" i="2"/>
  <c r="E20" i="2"/>
  <c r="E19" i="2" s="1"/>
  <c r="C19" i="2"/>
  <c r="F19" i="2" s="1"/>
  <c r="F5" i="2"/>
  <c r="D25" i="2"/>
  <c r="C34" i="2"/>
  <c r="D21" i="2"/>
  <c r="F22" i="2"/>
  <c r="C21" i="2"/>
  <c r="C36" i="2" s="1"/>
  <c r="F20" i="2"/>
  <c r="E9" i="2" l="1"/>
  <c r="C33" i="2"/>
  <c r="E33" i="2" s="1"/>
  <c r="F3" i="2"/>
  <c r="F17" i="2"/>
  <c r="D34" i="2"/>
  <c r="E34" i="2"/>
  <c r="F9" i="2"/>
  <c r="E17" i="2"/>
  <c r="F21" i="2"/>
  <c r="D36" i="2"/>
  <c r="F36" i="2" s="1"/>
  <c r="C29" i="2"/>
  <c r="F31" i="2"/>
  <c r="E31" i="2"/>
  <c r="F34" i="2"/>
  <c r="F25" i="2"/>
  <c r="D37" i="2"/>
  <c r="C37" i="2"/>
  <c r="E25" i="2"/>
  <c r="D29" i="2"/>
  <c r="E35" i="2"/>
  <c r="C38" i="2" l="1"/>
  <c r="F33" i="2"/>
  <c r="F29" i="2"/>
  <c r="E29" i="2"/>
  <c r="D38" i="2"/>
  <c r="E37" i="2"/>
  <c r="E38" i="2"/>
  <c r="F37" i="2"/>
  <c r="F38" i="2" l="1"/>
</calcChain>
</file>

<file path=xl/sharedStrings.xml><?xml version="1.0" encoding="utf-8"?>
<sst xmlns="http://schemas.openxmlformats.org/spreadsheetml/2006/main" count="42" uniqueCount="35">
  <si>
    <t>6(3/4)</t>
  </si>
  <si>
    <t>5(3-4)</t>
  </si>
  <si>
    <t>PAGAT DHE SHTESAT</t>
  </si>
  <si>
    <t>Pagat bazë</t>
  </si>
  <si>
    <t>Kontributet e sigurimeve shoqërore</t>
  </si>
  <si>
    <t>Shtesat</t>
  </si>
  <si>
    <t>REZERVAT DHE SHPENZIMET E PADFIKUARA</t>
  </si>
  <si>
    <t>Rezervat kapitale</t>
  </si>
  <si>
    <t>MALLRAT DHE SHËRBIMET</t>
  </si>
  <si>
    <t>Udhëtimet dhe shpenzimet ditore</t>
  </si>
  <si>
    <t>Shërbime komunale, ngrohje, komunikim dhe transport</t>
  </si>
  <si>
    <t xml:space="preserve">Materialet dhe inventari i vogël </t>
  </si>
  <si>
    <t>Riparimi dhe mirëmbajtja e vazhdueshme</t>
  </si>
  <si>
    <t>Shërbimet me kontratë</t>
  </si>
  <si>
    <t>Shpenzime të tjera korrente</t>
  </si>
  <si>
    <t>Punësimi i përkohshëm</t>
  </si>
  <si>
    <t>TRANSFERTET KORENTE NË FONDET JASHTË BUXHETARE</t>
  </si>
  <si>
    <t>Transferet në Fondin SPIMV</t>
  </si>
  <si>
    <t>TRANSFERTAT AKTUALE NË NJËSITË E QEVERISJES LOKALE</t>
  </si>
  <si>
    <t>Grantet e dedikuara</t>
  </si>
  <si>
    <t>SUBVENCIONET DHE TRANSFERET</t>
  </si>
  <si>
    <t>Transferet në organizatat jo qeveritare</t>
  </si>
  <si>
    <t>Transferta të ndryshme</t>
  </si>
  <si>
    <t>Pagesa me dokumente ekzekutive</t>
  </si>
  <si>
    <t>SHPENZIMET KAPITALE</t>
  </si>
  <si>
    <t>Blerja e pajisjeve dhe makinerive</t>
  </si>
  <si>
    <t>Objektet e tjera</t>
  </si>
  <si>
    <t>Blerja e mobiljeve</t>
  </si>
  <si>
    <t>TOTALI</t>
  </si>
  <si>
    <t>TRANSFERTAT AKTUALE NË NJËSITË E QEVERISJES LOKALEСАМОУПРАВА</t>
  </si>
  <si>
    <t>ARTIKULLI</t>
  </si>
  <si>
    <t>Diferenca (realizimi i buxhetit)</t>
  </si>
  <si>
    <t>përqindja e realizimit</t>
  </si>
  <si>
    <t>MIRATUAR Buxheti për vitin 2026</t>
  </si>
  <si>
    <t>Realizimi me 31.030.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</si>
</sst>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#,##0.00\ &quot;ден.&quot;"/>
    <numFmt numFmtId="166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0"/>
      <name val="Arial"/>
      <charset val="204"/>
    </font>
    <font>
      <sz val="10"/>
      <name val="StobiSerif Regular"/>
      <family val="3"/>
    </font>
    <font>
      <b/>
      <sz val="10"/>
      <name val="StobiSerif Regular"/>
      <family val="3"/>
    </font>
    <font>
      <sz val="9"/>
      <name val="StobiSerif Regular"/>
      <family val="3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>
      <alignment vertical="center" wrapText="1"/>
      <protection locked="0"/>
    </xf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1" applyFont="1" applyFill="1" applyAlignment="1">
      <alignment vertical="center"/>
      <protection locked="0"/>
    </xf>
    <xf numFmtId="1" fontId="2" fillId="0" borderId="0" xfId="1" applyNumberFormat="1" applyFont="1" applyFill="1" applyAlignment="1">
      <alignment vertical="center"/>
      <protection locked="0"/>
    </xf>
    <xf numFmtId="4" fontId="2" fillId="0" borderId="0" xfId="1" applyNumberFormat="1" applyFont="1" applyFill="1" applyAlignment="1">
      <alignment vertical="center"/>
      <protection locked="0"/>
    </xf>
    <xf numFmtId="3" fontId="2" fillId="0" borderId="0" xfId="1" applyNumberFormat="1" applyFont="1" applyFill="1" applyAlignment="1">
      <alignment vertical="center"/>
      <protection locked="0"/>
    </xf>
    <xf numFmtId="3" fontId="3" fillId="0" borderId="0" xfId="1" applyNumberFormat="1" applyFont="1" applyFill="1" applyAlignment="1">
      <alignment vertical="center"/>
      <protection locked="0"/>
    </xf>
    <xf numFmtId="0" fontId="3" fillId="0" borderId="0" xfId="1" applyFont="1" applyFill="1" applyAlignment="1">
      <alignment vertical="center"/>
      <protection locked="0"/>
    </xf>
    <xf numFmtId="10" fontId="3" fillId="0" borderId="1" xfId="1" applyNumberFormat="1" applyFont="1" applyFill="1" applyBorder="1" applyAlignment="1">
      <alignment vertical="center"/>
      <protection locked="0"/>
    </xf>
    <xf numFmtId="3" fontId="3" fillId="0" borderId="1" xfId="1" applyNumberFormat="1" applyFont="1" applyFill="1" applyBorder="1" applyAlignment="1">
      <alignment vertical="center" wrapText="1"/>
      <protection locked="0"/>
    </xf>
    <xf numFmtId="10" fontId="2" fillId="0" borderId="4" xfId="1" applyNumberFormat="1" applyFont="1" applyFill="1" applyBorder="1" applyAlignment="1">
      <alignment vertical="center"/>
      <protection locked="0"/>
    </xf>
    <xf numFmtId="3" fontId="2" fillId="0" borderId="5" xfId="1" applyNumberFormat="1" applyFont="1" applyFill="1" applyBorder="1" applyAlignment="1">
      <alignment vertical="center"/>
      <protection locked="0"/>
    </xf>
    <xf numFmtId="3" fontId="2" fillId="0" borderId="5" xfId="1" applyNumberFormat="1" applyFont="1" applyFill="1" applyBorder="1" applyAlignment="1">
      <alignment vertical="center" wrapText="1"/>
      <protection locked="0"/>
    </xf>
    <xf numFmtId="0" fontId="2" fillId="0" borderId="5" xfId="1" applyFont="1" applyFill="1" applyBorder="1" applyAlignment="1">
      <alignment vertical="center" wrapText="1"/>
      <protection locked="0"/>
    </xf>
    <xf numFmtId="1" fontId="2" fillId="0" borderId="6" xfId="1" applyNumberFormat="1" applyFont="1" applyFill="1" applyBorder="1" applyAlignment="1">
      <alignment horizontal="center" vertical="center" wrapText="1"/>
      <protection locked="0"/>
    </xf>
    <xf numFmtId="10" fontId="2" fillId="0" borderId="7" xfId="1" applyNumberFormat="1" applyFont="1" applyFill="1" applyBorder="1" applyAlignment="1">
      <alignment vertical="center"/>
      <protection locked="0"/>
    </xf>
    <xf numFmtId="3" fontId="2" fillId="0" borderId="8" xfId="1" applyNumberFormat="1" applyFont="1" applyFill="1" applyBorder="1" applyAlignment="1">
      <alignment vertical="center" wrapText="1"/>
      <protection locked="0"/>
    </xf>
    <xf numFmtId="0" fontId="2" fillId="0" borderId="8" xfId="1" applyFont="1" applyFill="1" applyBorder="1" applyAlignment="1">
      <alignment vertical="center" wrapText="1"/>
      <protection locked="0"/>
    </xf>
    <xf numFmtId="1" fontId="2" fillId="2" borderId="9" xfId="1" applyNumberFormat="1" applyFont="1" applyFill="1" applyBorder="1" applyAlignment="1">
      <alignment horizontal="center" vertical="center" wrapText="1"/>
      <protection locked="0"/>
    </xf>
    <xf numFmtId="3" fontId="2" fillId="0" borderId="8" xfId="1" applyNumberFormat="1" applyFont="1" applyFill="1" applyBorder="1" applyAlignment="1">
      <alignment vertical="center"/>
      <protection locked="0"/>
    </xf>
    <xf numFmtId="0" fontId="2" fillId="2" borderId="8" xfId="1" applyFont="1" applyFill="1" applyBorder="1" applyAlignment="1">
      <alignment vertical="center" wrapText="1"/>
      <protection locked="0"/>
    </xf>
    <xf numFmtId="1" fontId="2" fillId="0" borderId="9" xfId="1" applyNumberFormat="1" applyFont="1" applyBorder="1" applyAlignment="1">
      <alignment horizontal="center" vertical="center" wrapText="1"/>
      <protection locked="0"/>
    </xf>
    <xf numFmtId="10" fontId="2" fillId="0" borderId="10" xfId="1" applyNumberFormat="1" applyFont="1" applyFill="1" applyBorder="1" applyAlignment="1">
      <alignment vertical="center"/>
      <protection locked="0"/>
    </xf>
    <xf numFmtId="3" fontId="2" fillId="0" borderId="11" xfId="1" applyNumberFormat="1" applyFont="1" applyFill="1" applyBorder="1" applyAlignment="1">
      <alignment vertical="center"/>
      <protection locked="0"/>
    </xf>
    <xf numFmtId="0" fontId="2" fillId="2" borderId="11" xfId="1" applyFont="1" applyFill="1" applyBorder="1" applyAlignment="1">
      <alignment vertical="center" wrapText="1"/>
      <protection locked="0"/>
    </xf>
    <xf numFmtId="1" fontId="2" fillId="0" borderId="12" xfId="1" applyNumberFormat="1" applyFont="1" applyBorder="1" applyAlignment="1">
      <alignment horizontal="center" vertical="center" wrapText="1"/>
      <protection locked="0"/>
    </xf>
    <xf numFmtId="10" fontId="3" fillId="0" borderId="14" xfId="1" applyNumberFormat="1" applyFont="1" applyFill="1" applyBorder="1" applyAlignment="1">
      <alignment vertical="center"/>
      <protection locked="0"/>
    </xf>
    <xf numFmtId="3" fontId="3" fillId="0" borderId="14" xfId="1" applyNumberFormat="1" applyFont="1" applyFill="1" applyBorder="1" applyAlignment="1">
      <alignment vertical="center" wrapText="1"/>
      <protection locked="0"/>
    </xf>
    <xf numFmtId="1" fontId="3" fillId="0" borderId="14" xfId="1" applyNumberFormat="1" applyFont="1" applyFill="1" applyBorder="1" applyAlignment="1">
      <alignment vertical="center"/>
      <protection locked="0"/>
    </xf>
    <xf numFmtId="10" fontId="3" fillId="0" borderId="15" xfId="1" applyNumberFormat="1" applyFont="1" applyFill="1" applyBorder="1" applyAlignment="1">
      <alignment vertical="center"/>
      <protection locked="0"/>
    </xf>
    <xf numFmtId="3" fontId="2" fillId="0" borderId="15" xfId="1" applyNumberFormat="1" applyFont="1" applyFill="1" applyBorder="1" applyAlignment="1">
      <alignment vertical="center" wrapText="1"/>
      <protection locked="0"/>
    </xf>
    <xf numFmtId="0" fontId="2" fillId="2" borderId="15" xfId="1" applyFont="1" applyFill="1" applyBorder="1" applyAlignment="1">
      <alignment vertical="center" wrapText="1"/>
      <protection locked="0"/>
    </xf>
    <xf numFmtId="1" fontId="2" fillId="2" borderId="15" xfId="1" applyNumberFormat="1" applyFont="1" applyFill="1" applyBorder="1" applyAlignment="1">
      <alignment horizontal="right" vertical="center" wrapText="1"/>
      <protection locked="0"/>
    </xf>
    <xf numFmtId="0" fontId="2" fillId="0" borderId="15" xfId="1" applyFont="1" applyFill="1" applyBorder="1" applyAlignment="1">
      <alignment vertical="center" wrapText="1"/>
      <protection locked="0"/>
    </xf>
    <xf numFmtId="0" fontId="2" fillId="0" borderId="15" xfId="1" applyFont="1" applyFill="1" applyBorder="1" applyAlignment="1">
      <alignment horizontal="right" vertical="center" wrapText="1"/>
      <protection locked="0"/>
    </xf>
    <xf numFmtId="10" fontId="3" fillId="3" borderId="15" xfId="1" applyNumberFormat="1" applyFont="1" applyFill="1" applyBorder="1" applyAlignment="1">
      <alignment vertical="center"/>
      <protection locked="0"/>
    </xf>
    <xf numFmtId="3" fontId="3" fillId="3" borderId="15" xfId="1" applyNumberFormat="1" applyFont="1" applyFill="1" applyBorder="1" applyAlignment="1">
      <alignment vertical="center" wrapText="1"/>
      <protection locked="0"/>
    </xf>
    <xf numFmtId="1" fontId="2" fillId="0" borderId="15" xfId="1" applyNumberFormat="1" applyFont="1" applyFill="1" applyBorder="1" applyAlignment="1">
      <alignment vertical="center" wrapText="1"/>
      <protection locked="0"/>
    </xf>
    <xf numFmtId="166" fontId="2" fillId="0" borderId="0" xfId="1" applyNumberFormat="1" applyFont="1" applyFill="1" applyAlignment="1">
      <alignment vertical="center"/>
      <protection locked="0"/>
    </xf>
    <xf numFmtId="3" fontId="2" fillId="0" borderId="15" xfId="2" applyNumberFormat="1" applyFont="1" applyFill="1" applyBorder="1" applyAlignment="1">
      <alignment horizontal="right" vertical="center"/>
    </xf>
    <xf numFmtId="1" fontId="2" fillId="0" borderId="15" xfId="1" applyNumberFormat="1" applyFont="1" applyFill="1" applyBorder="1" applyAlignment="1">
      <alignment horizontal="right" vertical="center" wrapText="1"/>
      <protection locked="0"/>
    </xf>
    <xf numFmtId="166" fontId="2" fillId="0" borderId="0" xfId="2" applyNumberFormat="1" applyFont="1" applyFill="1" applyAlignment="1" applyProtection="1">
      <alignment vertical="center"/>
      <protection locked="0"/>
    </xf>
    <xf numFmtId="3" fontId="3" fillId="3" borderId="15" xfId="2" applyNumberFormat="1" applyFont="1" applyFill="1" applyBorder="1" applyAlignment="1">
      <alignment horizontal="right" vertical="center"/>
    </xf>
    <xf numFmtId="3" fontId="3" fillId="3" borderId="15" xfId="2" applyNumberFormat="1" applyFont="1" applyFill="1" applyBorder="1" applyAlignment="1">
      <alignment horizontal="left" vertical="center" wrapText="1"/>
    </xf>
    <xf numFmtId="164" fontId="2" fillId="0" borderId="0" xfId="2" applyFont="1" applyFill="1" applyAlignment="1" applyProtection="1">
      <alignment vertical="center"/>
      <protection locked="0"/>
    </xf>
    <xf numFmtId="1" fontId="2" fillId="2" borderId="15" xfId="1" applyNumberFormat="1" applyFont="1" applyFill="1" applyBorder="1" applyAlignment="1">
      <alignment horizontal="right" vertical="center"/>
      <protection locked="0"/>
    </xf>
    <xf numFmtId="43" fontId="2" fillId="0" borderId="0" xfId="1" applyNumberFormat="1" applyFont="1" applyFill="1" applyAlignment="1">
      <alignment vertical="center"/>
      <protection locked="0"/>
    </xf>
    <xf numFmtId="3" fontId="2" fillId="0" borderId="0" xfId="2" applyNumberFormat="1" applyFont="1" applyFill="1" applyAlignment="1" applyProtection="1">
      <alignment vertical="center"/>
      <protection locked="0"/>
    </xf>
    <xf numFmtId="0" fontId="4" fillId="0" borderId="0" xfId="1" applyFont="1" applyFill="1" applyAlignment="1">
      <alignment vertical="center"/>
      <protection locked="0"/>
    </xf>
    <xf numFmtId="4" fontId="4" fillId="0" borderId="15" xfId="2" applyNumberFormat="1" applyFont="1" applyFill="1" applyBorder="1" applyAlignment="1">
      <alignment horizontal="center" vertical="center" wrapText="1"/>
    </xf>
    <xf numFmtId="4" fontId="4" fillId="0" borderId="15" xfId="2" applyNumberFormat="1" applyFont="1" applyBorder="1" applyAlignment="1">
      <alignment horizontal="center" vertical="center" wrapText="1"/>
    </xf>
    <xf numFmtId="3" fontId="4" fillId="0" borderId="15" xfId="2" applyNumberFormat="1" applyFont="1" applyFill="1" applyBorder="1" applyAlignment="1">
      <alignment horizontal="center" vertical="center" wrapText="1"/>
    </xf>
    <xf numFmtId="3" fontId="4" fillId="0" borderId="15" xfId="1" applyNumberFormat="1" applyFont="1" applyFill="1" applyBorder="1" applyAlignment="1">
      <alignment horizontal="center" vertical="center"/>
      <protection locked="0"/>
    </xf>
    <xf numFmtId="1" fontId="4" fillId="0" borderId="15" xfId="1" applyNumberFormat="1" applyFont="1" applyFill="1" applyBorder="1" applyAlignment="1">
      <alignment horizontal="center" vertical="center" wrapText="1"/>
      <protection locked="0"/>
    </xf>
    <xf numFmtId="4" fontId="3" fillId="0" borderId="16" xfId="2" applyNumberFormat="1" applyFont="1" applyFill="1" applyBorder="1" applyAlignment="1">
      <alignment horizontal="center" vertical="center" wrapText="1"/>
    </xf>
    <xf numFmtId="164" fontId="2" fillId="0" borderId="0" xfId="3" applyFont="1" applyFill="1" applyAlignment="1" applyProtection="1">
      <alignment vertical="center"/>
      <protection locked="0"/>
    </xf>
    <xf numFmtId="1" fontId="4" fillId="0" borderId="15" xfId="0" applyNumberFormat="1" applyFont="1" applyFill="1" applyBorder="1" applyAlignment="1" applyProtection="1">
      <alignment horizontal="center" vertical="center" wrapText="1"/>
      <protection locked="0"/>
    </xf>
    <xf numFmtId="165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vertical="center"/>
      <protection locked="0"/>
    </xf>
    <xf numFmtId="1" fontId="3" fillId="0" borderId="16" xfId="1" applyNumberFormat="1" applyFont="1" applyFill="1" applyBorder="1" applyAlignment="1">
      <alignment horizontal="center" vertical="center" wrapText="1"/>
      <protection locked="0"/>
    </xf>
    <xf numFmtId="1" fontId="2" fillId="0" borderId="13" xfId="1" applyNumberFormat="1" applyFont="1" applyFill="1" applyBorder="1" applyAlignment="1">
      <alignment horizontal="center" vertical="center"/>
      <protection locked="0"/>
    </xf>
    <xf numFmtId="0" fontId="3" fillId="0" borderId="3" xfId="1" applyFont="1" applyFill="1" applyBorder="1" applyAlignment="1">
      <alignment horizontal="center" vertical="center" wrapText="1"/>
      <protection locked="0"/>
    </xf>
    <xf numFmtId="0" fontId="3" fillId="0" borderId="2" xfId="1" applyFont="1" applyFill="1" applyBorder="1" applyAlignment="1">
      <alignment horizontal="center" vertical="center" wrapText="1"/>
      <protection locked="0"/>
    </xf>
  </cellXfs>
  <cellStyles count="4">
    <cellStyle name="Comma" xfId="3" builtinId="3"/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anja\2026\za%20Dusko%20Avramovski\03.2026-vo%20izrabotka\637-31.03.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razliki"/>
      <sheetName val="na stavki (sim)"/>
      <sheetName val="kontrola"/>
      <sheetName val="pl promet"/>
      <sheetName val="судско плаќање"/>
      <sheetName val="na stavki zb (bez kat.40)"/>
      <sheetName val="realizacija"/>
      <sheetName val="Dogovori VA"/>
      <sheetName val="na potpr."/>
      <sheetName val="na kat"/>
      <sheetName val="na kat(bez 40)"/>
      <sheetName val="po potpr.i kateg."/>
      <sheetName val="REAL.pp.stav.)"/>
      <sheetName val="po potstavki"/>
      <sheetName val="real."/>
      <sheetName val="10.04"/>
      <sheetName val="raspredelba.ZJFK"/>
      <sheetName val="raspredelba -potstavka"/>
      <sheetName val="Sheet3"/>
      <sheetName val="плати"/>
      <sheetName val="misii do kraj na 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H1" t="str">
            <v>ОДОБРЕН буџет за 2026 година</v>
          </cell>
        </row>
        <row r="6">
          <cell r="H6">
            <v>556700000</v>
          </cell>
          <cell r="J6">
            <v>134172462</v>
          </cell>
        </row>
        <row r="11">
          <cell r="H11">
            <v>245845000</v>
          </cell>
          <cell r="J11">
            <v>54974014</v>
          </cell>
        </row>
        <row r="17">
          <cell r="H17">
            <v>19000000</v>
          </cell>
          <cell r="J17">
            <v>0</v>
          </cell>
        </row>
        <row r="20">
          <cell r="H20">
            <v>4870000</v>
          </cell>
          <cell r="J20">
            <v>183805</v>
          </cell>
        </row>
        <row r="28">
          <cell r="H28">
            <v>36115000</v>
          </cell>
          <cell r="J28">
            <v>6928742</v>
          </cell>
        </row>
        <row r="43">
          <cell r="H43">
            <v>15225000</v>
          </cell>
          <cell r="J43">
            <v>2948144</v>
          </cell>
        </row>
        <row r="60">
          <cell r="H60">
            <v>33000000</v>
          </cell>
          <cell r="J60">
            <v>1144844</v>
          </cell>
        </row>
        <row r="72">
          <cell r="H72">
            <v>103556000</v>
          </cell>
          <cell r="J72">
            <v>34303073</v>
          </cell>
        </row>
        <row r="93">
          <cell r="H93">
            <v>15220000</v>
          </cell>
          <cell r="J93">
            <v>1696071</v>
          </cell>
        </row>
        <row r="100">
          <cell r="H100">
            <v>24000000</v>
          </cell>
          <cell r="J100">
            <v>3571252</v>
          </cell>
        </row>
        <row r="103">
          <cell r="H103">
            <v>2600000</v>
          </cell>
        </row>
        <row r="104">
          <cell r="J104">
            <v>500100</v>
          </cell>
        </row>
        <row r="105">
          <cell r="H105">
            <v>91126298</v>
          </cell>
          <cell r="J105">
            <v>63199826</v>
          </cell>
        </row>
        <row r="112">
          <cell r="H112">
            <v>127141702</v>
          </cell>
          <cell r="J112">
            <v>127141702</v>
          </cell>
          <cell r="L112">
            <v>0</v>
          </cell>
        </row>
        <row r="118">
          <cell r="H118">
            <v>38080000</v>
          </cell>
          <cell r="J118">
            <v>8965798</v>
          </cell>
        </row>
        <row r="129">
          <cell r="H129">
            <v>6320000</v>
          </cell>
          <cell r="J129">
            <v>685847</v>
          </cell>
        </row>
        <row r="133">
          <cell r="H133">
            <v>600000</v>
          </cell>
          <cell r="J133">
            <v>576</v>
          </cell>
        </row>
        <row r="141">
          <cell r="H141">
            <v>92000000</v>
          </cell>
          <cell r="J141">
            <v>18245580</v>
          </cell>
        </row>
        <row r="144">
          <cell r="H144">
            <v>12500000</v>
          </cell>
          <cell r="J144">
            <v>2423984</v>
          </cell>
        </row>
        <row r="153">
          <cell r="H153">
            <v>41100000</v>
          </cell>
          <cell r="J153">
            <v>4412202</v>
          </cell>
        </row>
        <row r="162">
          <cell r="H162">
            <v>4400000</v>
          </cell>
          <cell r="J162">
            <v>758450</v>
          </cell>
        </row>
        <row r="170">
          <cell r="H170">
            <v>400000</v>
          </cell>
          <cell r="J170">
            <v>58800</v>
          </cell>
        </row>
        <row r="174">
          <cell r="H174">
            <v>70200000</v>
          </cell>
          <cell r="J174">
            <v>21239225</v>
          </cell>
        </row>
        <row r="184">
          <cell r="H184">
            <v>184151000</v>
          </cell>
          <cell r="J184">
            <v>26124525</v>
          </cell>
        </row>
        <row r="192">
          <cell r="H192">
            <v>0</v>
          </cell>
          <cell r="J192">
            <v>0</v>
          </cell>
          <cell r="L192">
            <v>0</v>
          </cell>
        </row>
        <row r="197">
          <cell r="H197">
            <v>20000000</v>
          </cell>
          <cell r="J197">
            <v>1283331</v>
          </cell>
        </row>
        <row r="203">
          <cell r="H203">
            <v>1700000</v>
          </cell>
        </row>
        <row r="204">
          <cell r="J204">
            <v>696672</v>
          </cell>
        </row>
        <row r="208">
          <cell r="H208">
            <v>544500000</v>
          </cell>
          <cell r="J208">
            <v>133666667</v>
          </cell>
        </row>
        <row r="211">
          <cell r="H211">
            <v>0</v>
          </cell>
          <cell r="J211">
            <v>0</v>
          </cell>
          <cell r="L211">
            <v>0</v>
          </cell>
        </row>
        <row r="218">
          <cell r="H218">
            <v>1000000000</v>
          </cell>
          <cell r="J218">
            <v>255301284</v>
          </cell>
        </row>
        <row r="223">
          <cell r="H223">
            <v>3712221000</v>
          </cell>
          <cell r="J223">
            <v>883489204</v>
          </cell>
        </row>
        <row r="228">
          <cell r="H228">
            <v>1743678000</v>
          </cell>
          <cell r="J228">
            <v>408248848</v>
          </cell>
        </row>
        <row r="234">
          <cell r="H234">
            <v>197480000</v>
          </cell>
          <cell r="J234">
            <v>119594</v>
          </cell>
        </row>
        <row r="238">
          <cell r="H238">
            <v>99038000</v>
          </cell>
          <cell r="J238">
            <v>34657830</v>
          </cell>
        </row>
        <row r="245">
          <cell r="H245">
            <v>18613000</v>
          </cell>
          <cell r="J245">
            <v>3368352</v>
          </cell>
        </row>
        <row r="251">
          <cell r="H251">
            <v>9410000</v>
          </cell>
          <cell r="J251">
            <v>3121050</v>
          </cell>
        </row>
        <row r="261">
          <cell r="H261">
            <v>700000000</v>
          </cell>
          <cell r="J261">
            <v>259249865</v>
          </cell>
        </row>
        <row r="271">
          <cell r="H271">
            <v>8005000</v>
          </cell>
          <cell r="J271">
            <v>1014571</v>
          </cell>
        </row>
        <row r="277">
          <cell r="H277">
            <v>93600000</v>
          </cell>
          <cell r="J277">
            <v>21079859</v>
          </cell>
        </row>
        <row r="285">
          <cell r="H285">
            <v>0</v>
          </cell>
          <cell r="J285">
            <v>0</v>
          </cell>
          <cell r="L285">
            <v>0</v>
          </cell>
        </row>
        <row r="291">
          <cell r="H291">
            <v>41771000</v>
          </cell>
          <cell r="J291">
            <v>3398538</v>
          </cell>
        </row>
        <row r="299">
          <cell r="H299">
            <v>43236000</v>
          </cell>
          <cell r="J299">
            <v>0</v>
          </cell>
        </row>
        <row r="305">
          <cell r="H305">
            <v>9000000</v>
          </cell>
          <cell r="J305">
            <v>1477260</v>
          </cell>
        </row>
        <row r="313">
          <cell r="H313">
            <v>618000</v>
          </cell>
          <cell r="J313">
            <v>20820</v>
          </cell>
        </row>
        <row r="320">
          <cell r="H320">
            <v>633872000</v>
          </cell>
          <cell r="J320">
            <v>223114646</v>
          </cell>
        </row>
        <row r="336">
          <cell r="H336">
            <v>387783000</v>
          </cell>
          <cell r="J336">
            <v>106955264</v>
          </cell>
        </row>
        <row r="354">
          <cell r="H354">
            <v>35000000</v>
          </cell>
          <cell r="J354">
            <v>4435493</v>
          </cell>
        </row>
        <row r="365">
          <cell r="H365">
            <v>16600000</v>
          </cell>
          <cell r="J365">
            <v>2309459</v>
          </cell>
        </row>
        <row r="382">
          <cell r="H382">
            <v>0</v>
          </cell>
          <cell r="J382">
            <v>0</v>
          </cell>
          <cell r="L382">
            <v>0</v>
          </cell>
        </row>
        <row r="388">
          <cell r="H388">
            <v>6099500000</v>
          </cell>
          <cell r="J388">
            <v>2206087848</v>
          </cell>
        </row>
        <row r="395">
          <cell r="H395">
            <v>0</v>
          </cell>
          <cell r="J395">
            <v>0</v>
          </cell>
          <cell r="L395">
            <v>0</v>
          </cell>
        </row>
        <row r="402">
          <cell r="J402">
            <v>20945098</v>
          </cell>
        </row>
        <row r="403">
          <cell r="H403">
            <v>88000000</v>
          </cell>
        </row>
        <row r="405">
          <cell r="H405">
            <v>46000000</v>
          </cell>
          <cell r="J405">
            <v>10544314</v>
          </cell>
        </row>
        <row r="414">
          <cell r="H414">
            <v>102046000</v>
          </cell>
          <cell r="J414">
            <v>35329321</v>
          </cell>
        </row>
        <row r="417">
          <cell r="H417">
            <v>327954000</v>
          </cell>
          <cell r="J417">
            <v>101255165</v>
          </cell>
        </row>
        <row r="422">
          <cell r="H422">
            <v>160000</v>
          </cell>
          <cell r="J422">
            <v>0</v>
          </cell>
        </row>
        <row r="425">
          <cell r="H425">
            <v>37000000</v>
          </cell>
          <cell r="J425">
            <v>6113557</v>
          </cell>
        </row>
        <row r="433">
          <cell r="H433">
            <v>37000000</v>
          </cell>
          <cell r="J433">
            <v>6789392</v>
          </cell>
        </row>
        <row r="436">
          <cell r="H436">
            <v>500000</v>
          </cell>
          <cell r="J436">
            <v>0</v>
          </cell>
        </row>
        <row r="439">
          <cell r="H439">
            <v>2070000</v>
          </cell>
          <cell r="J439">
            <v>0</v>
          </cell>
        </row>
        <row r="444">
          <cell r="H444">
            <v>0</v>
          </cell>
          <cell r="J444">
            <v>0</v>
          </cell>
          <cell r="L444">
            <v>0</v>
          </cell>
        </row>
        <row r="447">
          <cell r="H447">
            <v>150000000</v>
          </cell>
          <cell r="J447">
            <v>6821798</v>
          </cell>
        </row>
        <row r="452">
          <cell r="H452">
            <v>1250000</v>
          </cell>
          <cell r="J452">
            <v>32280</v>
          </cell>
        </row>
        <row r="457">
          <cell r="H457">
            <v>1900000</v>
          </cell>
          <cell r="J457">
            <v>145484</v>
          </cell>
        </row>
        <row r="464">
          <cell r="H464">
            <v>6000000</v>
          </cell>
          <cell r="J464">
            <v>810877</v>
          </cell>
        </row>
        <row r="471">
          <cell r="H471">
            <v>2000000</v>
          </cell>
          <cell r="J471">
            <v>142787</v>
          </cell>
        </row>
        <row r="478">
          <cell r="H478">
            <v>24000000</v>
          </cell>
          <cell r="J478">
            <v>7782759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IV569"/>
  <sheetViews>
    <sheetView tabSelected="1" view="pageLayout" zoomScaleNormal="100" workbookViewId="0">
      <selection activeCell="A39" sqref="A39"/>
    </sheetView>
  </sheetViews>
  <sheetFormatPr defaultRowHeight="15" x14ac:dyDescent="0.25"/>
  <cols>
    <col min="1" max="1" width="4.140625" style="2" customWidth="1"/>
    <col min="2" max="2" width="29.85546875" style="57" customWidth="1"/>
    <col min="3" max="5" width="17.85546875" style="1" customWidth="1"/>
    <col min="6" max="6" width="12.42578125" style="1" bestFit="1" customWidth="1"/>
    <col min="7" max="7" width="9.140625" style="1"/>
    <col min="8" max="8" width="15" style="1" bestFit="1" customWidth="1"/>
    <col min="9" max="9" width="9.140625" style="1"/>
    <col min="10" max="10" width="15.7109375" style="1" bestFit="1" customWidth="1"/>
    <col min="11" max="11" width="16" style="1" bestFit="1" customWidth="1"/>
    <col min="12" max="12" width="12.5703125" style="1" bestFit="1" customWidth="1"/>
    <col min="13" max="13" width="9.140625" style="1"/>
    <col min="14" max="14" width="14.7109375" style="1" bestFit="1" customWidth="1"/>
    <col min="15" max="16384" width="9.140625" style="1"/>
  </cols>
  <sheetData>
    <row r="1" spans="1:256" customFormat="1" ht="45" x14ac:dyDescent="0.25">
      <c r="A1" s="58" t="s">
        <v>30</v>
      </c>
      <c r="B1" s="58"/>
      <c r="C1" s="53" t="s">
        <v>33</v>
      </c>
      <c r="D1" s="53" t="s">
        <v>34</v>
      </c>
      <c r="E1" s="53" t="s">
        <v>31</v>
      </c>
      <c r="F1" s="53" t="s">
        <v>32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s="47" customFormat="1" x14ac:dyDescent="0.25">
      <c r="A2" s="52">
        <v>1</v>
      </c>
      <c r="B2" s="55">
        <v>2</v>
      </c>
      <c r="C2" s="51">
        <v>3</v>
      </c>
      <c r="D2" s="50">
        <v>4</v>
      </c>
      <c r="E2" s="49" t="s">
        <v>1</v>
      </c>
      <c r="F2" s="48" t="s">
        <v>0</v>
      </c>
    </row>
    <row r="3" spans="1:256" x14ac:dyDescent="0.25">
      <c r="A3" s="35">
        <v>40</v>
      </c>
      <c r="B3" s="35" t="s">
        <v>2</v>
      </c>
      <c r="C3" s="35">
        <f>SUM(C4:C6)</f>
        <v>6713424000</v>
      </c>
      <c r="D3" s="35">
        <f>SUM(D4:D6)</f>
        <v>1533163098</v>
      </c>
      <c r="E3" s="35">
        <f>SUM(E4:E6)</f>
        <v>5180260902</v>
      </c>
      <c r="F3" s="34">
        <f t="shared" ref="F3:F29" si="0">D3/C3</f>
        <v>0.22837274958352102</v>
      </c>
    </row>
    <row r="4" spans="1:256" x14ac:dyDescent="0.25">
      <c r="A4" s="44">
        <v>401</v>
      </c>
      <c r="B4" s="30" t="s">
        <v>3</v>
      </c>
      <c r="C4" s="29">
        <f>[1]realizacija!H6+[1]realizacija!H141+[1]realizacija!H223+[1]realizacija!H403</f>
        <v>4448921000</v>
      </c>
      <c r="D4" s="29">
        <f>[1]realizacija!J6+[1]realizacija!J141+[1]realizacija!J223+[1]realizacija!J402</f>
        <v>1056852344</v>
      </c>
      <c r="E4" s="29">
        <f>C4-D4</f>
        <v>3392068656</v>
      </c>
      <c r="F4" s="28">
        <f t="shared" si="0"/>
        <v>0.23755250857455099</v>
      </c>
      <c r="H4" s="46"/>
      <c r="J4" s="4"/>
      <c r="L4" s="4"/>
    </row>
    <row r="5" spans="1:256" ht="30" x14ac:dyDescent="0.25">
      <c r="A5" s="31">
        <v>402</v>
      </c>
      <c r="B5" s="30" t="s">
        <v>4</v>
      </c>
      <c r="C5" s="29">
        <f>[1]realizacija!H11+[1]realizacija!H144+[1]realizacija!H228+[1]realizacija!H405</f>
        <v>2048023000</v>
      </c>
      <c r="D5" s="29">
        <f>[1]realizacija!J11+[1]realizacija!J144+[1]realizacija!J228+[1]realizacija!J405</f>
        <v>476191160</v>
      </c>
      <c r="E5" s="29">
        <f>C5-D5</f>
        <v>1571831840</v>
      </c>
      <c r="F5" s="28">
        <f t="shared" si="0"/>
        <v>0.2325126036182211</v>
      </c>
      <c r="H5" s="46"/>
      <c r="J5" s="4"/>
      <c r="K5" s="4"/>
      <c r="L5" s="4"/>
    </row>
    <row r="6" spans="1:256" x14ac:dyDescent="0.25">
      <c r="A6" s="31">
        <v>404</v>
      </c>
      <c r="B6" s="30" t="s">
        <v>5</v>
      </c>
      <c r="C6" s="29">
        <f>[1]realizacija!H17+[1]realizacija!H234</f>
        <v>216480000</v>
      </c>
      <c r="D6" s="29">
        <f>[1]realizacija!J234+[1]realizacija!J17</f>
        <v>119594</v>
      </c>
      <c r="E6" s="29">
        <f>C6-D6</f>
        <v>216360406</v>
      </c>
      <c r="F6" s="28">
        <f t="shared" si="0"/>
        <v>5.5244826311899478E-4</v>
      </c>
      <c r="H6" s="43"/>
    </row>
    <row r="7" spans="1:256" ht="30" x14ac:dyDescent="0.25">
      <c r="A7" s="35">
        <v>41</v>
      </c>
      <c r="B7" s="35" t="s">
        <v>6</v>
      </c>
      <c r="C7" s="35">
        <f>C8</f>
        <v>0</v>
      </c>
      <c r="D7" s="35">
        <f>D8</f>
        <v>0</v>
      </c>
      <c r="E7" s="35">
        <f>E8</f>
        <v>0</v>
      </c>
      <c r="F7" s="34" t="e">
        <f t="shared" si="0"/>
        <v>#DIV/0!</v>
      </c>
      <c r="H7" s="45"/>
    </row>
    <row r="8" spans="1:256" x14ac:dyDescent="0.25">
      <c r="A8" s="44">
        <v>414</v>
      </c>
      <c r="B8" s="30" t="s">
        <v>7</v>
      </c>
      <c r="C8" s="29">
        <f>[1]realizacija!H192+[1]realizacija!H444</f>
        <v>0</v>
      </c>
      <c r="D8" s="29">
        <f>[1]realizacija!J192+[1]realizacija!J444</f>
        <v>0</v>
      </c>
      <c r="E8" s="29">
        <f>[1]realizacija!L192+[1]realizacija!L444</f>
        <v>0</v>
      </c>
      <c r="F8" s="28" t="e">
        <f t="shared" si="0"/>
        <v>#DIV/0!</v>
      </c>
    </row>
    <row r="9" spans="1:256" x14ac:dyDescent="0.25">
      <c r="A9" s="35">
        <v>42</v>
      </c>
      <c r="B9" s="35" t="s">
        <v>8</v>
      </c>
      <c r="C9" s="35">
        <f>SUM(C10:C16)</f>
        <v>4251808000</v>
      </c>
      <c r="D9" s="35">
        <f>SUM(D10:D16)</f>
        <v>911484082</v>
      </c>
      <c r="E9" s="35">
        <f t="shared" ref="E9:E18" si="1">C9-D9</f>
        <v>3340323918</v>
      </c>
      <c r="F9" s="34">
        <f t="shared" si="0"/>
        <v>0.21437564490212163</v>
      </c>
    </row>
    <row r="10" spans="1:256" ht="30" x14ac:dyDescent="0.25">
      <c r="A10" s="36">
        <v>420</v>
      </c>
      <c r="B10" s="30" t="s">
        <v>9</v>
      </c>
      <c r="C10" s="29">
        <f>[1]realizacija!H20+[1]realizacija!H118+[1]realizacija!H153+[1]realizacija!H238+[1]realizacija!H291+[1]realizacija!H313+[1]realizacija!H422+[1]realizacija!H452+800000+3500000+710000</f>
        <v>231897000</v>
      </c>
      <c r="D10" s="29">
        <f>[1]realizacija!J20+[1]realizacija!J118+[1]realizacija!J153+[1]realizacija!J238+[1]realizacija!J291+[1]realizacija!J313+[1]realizacija!J452+[1]realizacija!J422</f>
        <v>51671273</v>
      </c>
      <c r="E10" s="29">
        <f t="shared" si="1"/>
        <v>180225727</v>
      </c>
      <c r="F10" s="28">
        <f t="shared" si="0"/>
        <v>0.22281992867523082</v>
      </c>
      <c r="H10" s="4"/>
      <c r="I10" s="4"/>
      <c r="J10" s="54"/>
      <c r="K10" s="54"/>
      <c r="L10" s="54"/>
    </row>
    <row r="11" spans="1:256" ht="30" x14ac:dyDescent="0.25">
      <c r="A11" s="36">
        <v>421</v>
      </c>
      <c r="B11" s="32" t="s">
        <v>10</v>
      </c>
      <c r="C11" s="29">
        <f>[1]realizacija!H28+[1]realizacija!H162+[1]realizacija!H245+[1]realizacija!H320+[1]realizacija!H425+9000000+2000000</f>
        <v>741000000</v>
      </c>
      <c r="D11" s="29">
        <f>[1]realizacija!J28+[1]realizacija!J162+[1]realizacija!J245+[1]realizacija!J320+[1]realizacija!J425</f>
        <v>240283747</v>
      </c>
      <c r="E11" s="29">
        <f t="shared" si="1"/>
        <v>500716253</v>
      </c>
      <c r="F11" s="28">
        <f t="shared" si="0"/>
        <v>0.32426956410256408</v>
      </c>
      <c r="H11" s="4"/>
      <c r="I11" s="4"/>
      <c r="J11" s="54"/>
      <c r="K11" s="54"/>
      <c r="L11" s="54"/>
      <c r="N11" s="43"/>
    </row>
    <row r="12" spans="1:256" x14ac:dyDescent="0.25">
      <c r="A12" s="36">
        <v>423</v>
      </c>
      <c r="B12" s="32" t="s">
        <v>11</v>
      </c>
      <c r="C12" s="29">
        <f>[1]realizacija!H43+[1]realizacija!H170+[1]realizacija!H251+[1]realizacija!H299+[1]realizacija!H336+[1]realizacija!H414+[1]realizacija!H457+15250000+480000000+413000000+658000</f>
        <v>1468908000</v>
      </c>
      <c r="D12" s="29">
        <f>[1]realizacija!J43+[1]realizacija!J170+[1]realizacija!J251+[1]realizacija!J299+[1]realizacija!J336+[1]realizacija!J414+[1]realizacija!J457+1666051+29446</f>
        <v>150253560</v>
      </c>
      <c r="E12" s="29">
        <f t="shared" si="1"/>
        <v>1318654440</v>
      </c>
      <c r="F12" s="28">
        <f t="shared" si="0"/>
        <v>0.10228929245398623</v>
      </c>
      <c r="H12" s="4"/>
      <c r="I12" s="4"/>
      <c r="J12" s="54"/>
      <c r="K12" s="54"/>
      <c r="L12" s="54"/>
      <c r="N12" s="43"/>
    </row>
    <row r="13" spans="1:256" ht="20.25" customHeight="1" x14ac:dyDescent="0.25">
      <c r="A13" s="36">
        <v>424</v>
      </c>
      <c r="B13" s="32" t="s">
        <v>12</v>
      </c>
      <c r="C13" s="29">
        <f>[1]realizacija!H60+[1]realizacija!H354+[1]realizacija!H433+10000000+1500000</f>
        <v>116500000</v>
      </c>
      <c r="D13" s="29">
        <f>[1]realizacija!J60+[1]realizacija!J354+[1]realizacija!J433</f>
        <v>12369729</v>
      </c>
      <c r="E13" s="29">
        <f t="shared" si="1"/>
        <v>104130271</v>
      </c>
      <c r="F13" s="28">
        <f t="shared" si="0"/>
        <v>0.1061779313304721</v>
      </c>
      <c r="H13" s="4"/>
      <c r="I13" s="4"/>
      <c r="J13" s="54"/>
      <c r="K13" s="54"/>
      <c r="L13" s="54"/>
    </row>
    <row r="14" spans="1:256" x14ac:dyDescent="0.25">
      <c r="A14" s="36">
        <v>425</v>
      </c>
      <c r="B14" s="32" t="s">
        <v>13</v>
      </c>
      <c r="C14" s="29">
        <f>[1]realizacija!H72+[1]realizacija!H129+[1]realizacija!H174+[1]realizacija!H261+[1]realizacija!H305+[1]realizacija!H365+[1]realizacija!H436+[1]realizacija!H464+99570000+111827000</f>
        <v>1123573000</v>
      </c>
      <c r="D14" s="29">
        <f>[1]realizacija!J72+[1]realizacija!J129+[1]realizacija!J174+[1]realizacija!J261+[1]realizacija!J305+[1]realizacija!J365+[1]realizacija!J436+[1]realizacija!J464+102624+634076</f>
        <v>320812306</v>
      </c>
      <c r="E14" s="29">
        <f t="shared" si="1"/>
        <v>802760694</v>
      </c>
      <c r="F14" s="28">
        <f t="shared" si="0"/>
        <v>0.28552867147928973</v>
      </c>
    </row>
    <row r="15" spans="1:256" x14ac:dyDescent="0.25">
      <c r="A15" s="36">
        <v>426</v>
      </c>
      <c r="B15" s="32" t="s">
        <v>14</v>
      </c>
      <c r="C15" s="29">
        <f>[1]realizacija!H93+[1]realizacija!H133+[1]realizacija!H184+[1]realizacija!H271+[1]realizacija!H417+[1]realizacija!H471+[1]realizacija!H439+5780000+150000</f>
        <v>545930000</v>
      </c>
      <c r="D15" s="29">
        <f>[1]realizacija!J93+[1]realizacija!J133+[1]realizacija!J184+[1]realizacija!J271+[1]realizacija!J417+[1]realizacija!J471+[1]realizacija!J439+2267630+20890</f>
        <v>132522215</v>
      </c>
      <c r="E15" s="29">
        <f t="shared" si="1"/>
        <v>413407785</v>
      </c>
      <c r="F15" s="28">
        <f t="shared" si="0"/>
        <v>0.2427458007436851</v>
      </c>
    </row>
    <row r="16" spans="1:256" x14ac:dyDescent="0.25">
      <c r="A16" s="36">
        <v>427</v>
      </c>
      <c r="B16" s="32" t="s">
        <v>15</v>
      </c>
      <c r="C16" s="29">
        <f>[1]realizacija!H100</f>
        <v>24000000</v>
      </c>
      <c r="D16" s="29">
        <f>[1]realizacija!J100</f>
        <v>3571252</v>
      </c>
      <c r="E16" s="29">
        <f t="shared" si="1"/>
        <v>20428748</v>
      </c>
      <c r="F16" s="28">
        <f t="shared" si="0"/>
        <v>0.14880216666666668</v>
      </c>
    </row>
    <row r="17" spans="1:14" ht="45" x14ac:dyDescent="0.25">
      <c r="A17" s="41">
        <v>43</v>
      </c>
      <c r="B17" s="42" t="s">
        <v>16</v>
      </c>
      <c r="C17" s="41">
        <f>SUM(C18)</f>
        <v>544500000</v>
      </c>
      <c r="D17" s="41">
        <f>SUM(D18)</f>
        <v>133666667</v>
      </c>
      <c r="E17" s="41">
        <f t="shared" si="1"/>
        <v>410833333</v>
      </c>
      <c r="F17" s="34">
        <f t="shared" si="0"/>
        <v>0.2454851551882461</v>
      </c>
      <c r="N17" s="43"/>
    </row>
    <row r="18" spans="1:14" ht="19.5" customHeight="1" x14ac:dyDescent="0.25">
      <c r="A18" s="39">
        <v>431</v>
      </c>
      <c r="B18" s="32" t="s">
        <v>17</v>
      </c>
      <c r="C18" s="38">
        <f>[1]realizacija!H208</f>
        <v>544500000</v>
      </c>
      <c r="D18" s="38">
        <f>[1]realizacija!J208</f>
        <v>133666667</v>
      </c>
      <c r="E18" s="38">
        <f t="shared" si="1"/>
        <v>410833333</v>
      </c>
      <c r="F18" s="28">
        <f t="shared" si="0"/>
        <v>0.2454851551882461</v>
      </c>
    </row>
    <row r="19" spans="1:14" ht="45" x14ac:dyDescent="0.25">
      <c r="A19" s="41">
        <v>44</v>
      </c>
      <c r="B19" s="42" t="s">
        <v>18</v>
      </c>
      <c r="C19" s="41">
        <f>C20</f>
        <v>1000000000</v>
      </c>
      <c r="D19" s="41">
        <f>D20</f>
        <v>255301284</v>
      </c>
      <c r="E19" s="41">
        <f>E20</f>
        <v>744698716</v>
      </c>
      <c r="F19" s="34">
        <f t="shared" si="0"/>
        <v>0.25530128400000002</v>
      </c>
      <c r="N19" s="40"/>
    </row>
    <row r="20" spans="1:14" x14ac:dyDescent="0.25">
      <c r="A20" s="39">
        <v>442</v>
      </c>
      <c r="B20" s="32" t="s">
        <v>19</v>
      </c>
      <c r="C20" s="38">
        <f>[1]realizacija!H218</f>
        <v>1000000000</v>
      </c>
      <c r="D20" s="38">
        <f>[1]realizacija!J218</f>
        <v>255301284</v>
      </c>
      <c r="E20" s="38">
        <f>C20-D20</f>
        <v>744698716</v>
      </c>
      <c r="F20" s="28">
        <f t="shared" si="0"/>
        <v>0.25530128400000002</v>
      </c>
      <c r="N20" s="37"/>
    </row>
    <row r="21" spans="1:14" ht="30" x14ac:dyDescent="0.25">
      <c r="A21" s="35">
        <v>46</v>
      </c>
      <c r="B21" s="35" t="s">
        <v>20</v>
      </c>
      <c r="C21" s="35">
        <f>SUM(C22:C24)</f>
        <v>369312005</v>
      </c>
      <c r="D21" s="35">
        <f>SUM(D22:D24)</f>
        <v>250548251</v>
      </c>
      <c r="E21" s="35">
        <f>SUM(E22:E24)</f>
        <v>118763754</v>
      </c>
      <c r="F21" s="34">
        <f t="shared" si="0"/>
        <v>0.67841891844268642</v>
      </c>
      <c r="N21" s="37"/>
    </row>
    <row r="22" spans="1:14" ht="30" x14ac:dyDescent="0.25">
      <c r="A22" s="29">
        <v>463</v>
      </c>
      <c r="B22" s="32" t="s">
        <v>21</v>
      </c>
      <c r="C22" s="29">
        <f>[1]realizacija!H103</f>
        <v>2600000</v>
      </c>
      <c r="D22" s="29">
        <f>[1]realizacija!J104</f>
        <v>500100</v>
      </c>
      <c r="E22" s="29">
        <f>C22-D22</f>
        <v>2099900</v>
      </c>
      <c r="F22" s="28">
        <f t="shared" si="0"/>
        <v>0.19234615384615383</v>
      </c>
    </row>
    <row r="23" spans="1:14" x14ac:dyDescent="0.25">
      <c r="A23" s="36">
        <v>464</v>
      </c>
      <c r="B23" s="32" t="s">
        <v>22</v>
      </c>
      <c r="C23" s="29">
        <f>[1]realizacija!H105+[1]realizacija!H277+[1]realizacija!H478</f>
        <v>208726298</v>
      </c>
      <c r="D23" s="29">
        <f>[1]realizacija!J105+[1]realizacija!J277+[1]realizacija!J478</f>
        <v>92062444</v>
      </c>
      <c r="E23" s="29">
        <f>C23-D23</f>
        <v>116663854</v>
      </c>
      <c r="F23" s="28">
        <f t="shared" si="0"/>
        <v>0.44106777575291445</v>
      </c>
    </row>
    <row r="24" spans="1:14" ht="30" x14ac:dyDescent="0.25">
      <c r="A24" s="36">
        <v>465</v>
      </c>
      <c r="B24" s="32" t="s">
        <v>23</v>
      </c>
      <c r="C24" s="29">
        <f>[1]realizacija!H112+[1]realizacija!H211+[1]realizacija!H285+[1]realizacija!H382+[1]realizacija!H395+30844005</f>
        <v>157985707</v>
      </c>
      <c r="D24" s="29">
        <f>[1]realizacija!J112+[1]realizacija!J211+[1]realizacija!J285+[1]realizacija!J382+[1]realizacija!J395+30844005</f>
        <v>157985707</v>
      </c>
      <c r="E24" s="29">
        <f>[1]realizacija!L112+[1]realizacija!L211+[1]realizacija!L285+[1]realizacija!L382+[1]realizacija!L395</f>
        <v>0</v>
      </c>
      <c r="F24" s="28">
        <f t="shared" si="0"/>
        <v>1</v>
      </c>
      <c r="H24" s="4"/>
    </row>
    <row r="25" spans="1:14" x14ac:dyDescent="0.25">
      <c r="A25" s="35">
        <v>48</v>
      </c>
      <c r="B25" s="35" t="s">
        <v>24</v>
      </c>
      <c r="C25" s="35">
        <f>SUM(C26:C28)</f>
        <v>9289955995</v>
      </c>
      <c r="D25" s="35">
        <f>SUM(D26:D28)</f>
        <v>2214889649</v>
      </c>
      <c r="E25" s="35">
        <f>C25-D25</f>
        <v>7075066346</v>
      </c>
      <c r="F25" s="34">
        <f t="shared" si="0"/>
        <v>0.23841766852201327</v>
      </c>
    </row>
    <row r="26" spans="1:14" ht="30" x14ac:dyDescent="0.25">
      <c r="A26" s="33">
        <v>480</v>
      </c>
      <c r="B26" s="32" t="s">
        <v>25</v>
      </c>
      <c r="C26" s="29">
        <f>[1]realizacija!H197+[1]realizacija!H388+428755995+500000000+600000000</f>
        <v>7648255995</v>
      </c>
      <c r="D26" s="29">
        <f>[1]realizacija!J197+[1]realizacija!J388</f>
        <v>2207371179</v>
      </c>
      <c r="E26" s="29">
        <f>C26-D26</f>
        <v>5440884816</v>
      </c>
      <c r="F26" s="28">
        <f t="shared" si="0"/>
        <v>0.28861104811908167</v>
      </c>
    </row>
    <row r="27" spans="1:14" x14ac:dyDescent="0.25">
      <c r="A27" s="31">
        <v>482</v>
      </c>
      <c r="B27" s="30" t="s">
        <v>26</v>
      </c>
      <c r="C27" s="29">
        <f>[1]realizacija!H447+500000000+990000000</f>
        <v>1640000000</v>
      </c>
      <c r="D27" s="29">
        <f>[1]realizacija!J447</f>
        <v>6821798</v>
      </c>
      <c r="E27" s="29">
        <f>C27-D27</f>
        <v>1633178202</v>
      </c>
      <c r="F27" s="28">
        <f t="shared" si="0"/>
        <v>4.1596329268292686E-3</v>
      </c>
    </row>
    <row r="28" spans="1:14" x14ac:dyDescent="0.25">
      <c r="A28" s="31">
        <v>483</v>
      </c>
      <c r="B28" s="30" t="s">
        <v>27</v>
      </c>
      <c r="C28" s="29">
        <f>[1]realizacija!H203</f>
        <v>1700000</v>
      </c>
      <c r="D28" s="29">
        <f>[1]realizacija!J204</f>
        <v>696672</v>
      </c>
      <c r="E28" s="29">
        <f>C28-D28</f>
        <v>1003328</v>
      </c>
      <c r="F28" s="28">
        <f t="shared" si="0"/>
        <v>0.40980705882352941</v>
      </c>
    </row>
    <row r="29" spans="1:14" s="6" customFormat="1" x14ac:dyDescent="0.25">
      <c r="A29" s="27"/>
      <c r="B29" s="56" t="s">
        <v>28</v>
      </c>
      <c r="C29" s="26">
        <f>C3+C7+C9+C17+C19+C21+C25</f>
        <v>22169000000</v>
      </c>
      <c r="D29" s="26">
        <f>D3+D7+D9+D17+D19+D21+D25</f>
        <v>5299053031</v>
      </c>
      <c r="E29" s="26">
        <f>E3+E7+E9+E17+E19+E21+E25</f>
        <v>16869946969</v>
      </c>
      <c r="F29" s="25">
        <f t="shared" si="0"/>
        <v>0.23902986291668546</v>
      </c>
    </row>
    <row r="30" spans="1:14" x14ac:dyDescent="0.25">
      <c r="A30" s="59"/>
      <c r="B30" s="59"/>
      <c r="C30" s="59"/>
      <c r="D30" s="59"/>
      <c r="E30" s="59"/>
      <c r="F30" s="59"/>
    </row>
    <row r="31" spans="1:14" x14ac:dyDescent="0.25">
      <c r="A31" s="24">
        <v>40</v>
      </c>
      <c r="B31" s="23" t="s">
        <v>2</v>
      </c>
      <c r="C31" s="22">
        <f>C3</f>
        <v>6713424000</v>
      </c>
      <c r="D31" s="22">
        <f>D3</f>
        <v>1533163098</v>
      </c>
      <c r="E31" s="22">
        <f>C31-D31</f>
        <v>5180260902</v>
      </c>
      <c r="F31" s="21">
        <f t="shared" ref="F31:F38" si="2">D31/C31</f>
        <v>0.22837274958352102</v>
      </c>
    </row>
    <row r="32" spans="1:14" ht="30" x14ac:dyDescent="0.25">
      <c r="A32" s="20">
        <v>41</v>
      </c>
      <c r="B32" s="19" t="s">
        <v>6</v>
      </c>
      <c r="C32" s="18">
        <f>C7</f>
        <v>0</v>
      </c>
      <c r="D32" s="18">
        <f>D7</f>
        <v>0</v>
      </c>
      <c r="E32" s="18">
        <f>E7</f>
        <v>0</v>
      </c>
      <c r="F32" s="14" t="e">
        <f t="shared" si="2"/>
        <v>#DIV/0!</v>
      </c>
    </row>
    <row r="33" spans="1:8" x14ac:dyDescent="0.25">
      <c r="A33" s="20">
        <v>42</v>
      </c>
      <c r="B33" s="19" t="s">
        <v>8</v>
      </c>
      <c r="C33" s="15">
        <f>C9</f>
        <v>4251808000</v>
      </c>
      <c r="D33" s="15">
        <f>D9</f>
        <v>911484082</v>
      </c>
      <c r="E33" s="18">
        <f>C33-D33</f>
        <v>3340323918</v>
      </c>
      <c r="F33" s="14">
        <f t="shared" si="2"/>
        <v>0.21437564490212163</v>
      </c>
    </row>
    <row r="34" spans="1:8" ht="24.75" customHeight="1" x14ac:dyDescent="0.25">
      <c r="A34" s="17">
        <v>43</v>
      </c>
      <c r="B34" s="19" t="s">
        <v>16</v>
      </c>
      <c r="C34" s="15">
        <f>C17</f>
        <v>544500000</v>
      </c>
      <c r="D34" s="15">
        <f>D17</f>
        <v>133666667</v>
      </c>
      <c r="E34" s="18">
        <f>C34-D34</f>
        <v>410833333</v>
      </c>
      <c r="F34" s="14">
        <f t="shared" si="2"/>
        <v>0.2454851551882461</v>
      </c>
    </row>
    <row r="35" spans="1:8" ht="29.25" customHeight="1" x14ac:dyDescent="0.25">
      <c r="A35" s="17">
        <v>44</v>
      </c>
      <c r="B35" s="19" t="s">
        <v>29</v>
      </c>
      <c r="C35" s="15">
        <f>C20</f>
        <v>1000000000</v>
      </c>
      <c r="D35" s="15">
        <f>D19</f>
        <v>255301284</v>
      </c>
      <c r="E35" s="18">
        <f>C35-D35</f>
        <v>744698716</v>
      </c>
      <c r="F35" s="14">
        <f t="shared" si="2"/>
        <v>0.25530128400000002</v>
      </c>
    </row>
    <row r="36" spans="1:8" ht="30" x14ac:dyDescent="0.25">
      <c r="A36" s="17">
        <v>46</v>
      </c>
      <c r="B36" s="16" t="s">
        <v>20</v>
      </c>
      <c r="C36" s="15">
        <f>C21</f>
        <v>369312005</v>
      </c>
      <c r="D36" s="15">
        <f>D21</f>
        <v>250548251</v>
      </c>
      <c r="E36" s="15">
        <f>E21</f>
        <v>118763754</v>
      </c>
      <c r="F36" s="14">
        <f t="shared" si="2"/>
        <v>0.67841891844268642</v>
      </c>
    </row>
    <row r="37" spans="1:8" x14ac:dyDescent="0.25">
      <c r="A37" s="13">
        <v>48</v>
      </c>
      <c r="B37" s="12" t="s">
        <v>24</v>
      </c>
      <c r="C37" s="11">
        <f>C25</f>
        <v>9289955995</v>
      </c>
      <c r="D37" s="11">
        <f>D25</f>
        <v>2214889649</v>
      </c>
      <c r="E37" s="10">
        <f>C37-D37</f>
        <v>7075066346</v>
      </c>
      <c r="F37" s="9">
        <f t="shared" si="2"/>
        <v>0.23841766852201327</v>
      </c>
    </row>
    <row r="38" spans="1:8" s="6" customFormat="1" x14ac:dyDescent="0.25">
      <c r="A38" s="60" t="s">
        <v>28</v>
      </c>
      <c r="B38" s="61"/>
      <c r="C38" s="8">
        <f>SUM(C31:C37)</f>
        <v>22169000000</v>
      </c>
      <c r="D38" s="8">
        <f>SUM(D31:D37)</f>
        <v>5299053031</v>
      </c>
      <c r="E38" s="8">
        <f>SUM(E31:E37)</f>
        <v>16869946969</v>
      </c>
      <c r="F38" s="7">
        <f t="shared" si="2"/>
        <v>0.23902986291668546</v>
      </c>
      <c r="H38" s="5"/>
    </row>
    <row r="39" spans="1:8" x14ac:dyDescent="0.25">
      <c r="C39" s="4"/>
      <c r="D39" s="4"/>
      <c r="E39" s="4"/>
    </row>
    <row r="40" spans="1:8" x14ac:dyDescent="0.25">
      <c r="C40" s="5"/>
      <c r="D40" s="4"/>
      <c r="E40" s="4"/>
    </row>
    <row r="41" spans="1:8" x14ac:dyDescent="0.25">
      <c r="C41" s="4"/>
      <c r="D41" s="4"/>
      <c r="E41" s="4"/>
    </row>
    <row r="42" spans="1:8" x14ac:dyDescent="0.25">
      <c r="C42" s="4"/>
      <c r="D42" s="4"/>
      <c r="E42" s="4"/>
    </row>
    <row r="43" spans="1:8" x14ac:dyDescent="0.25">
      <c r="C43" s="4"/>
    </row>
    <row r="44" spans="1:8" x14ac:dyDescent="0.25">
      <c r="C44" s="4"/>
    </row>
    <row r="45" spans="1:8" x14ac:dyDescent="0.25">
      <c r="C45" s="4"/>
    </row>
    <row r="46" spans="1:8" x14ac:dyDescent="0.25">
      <c r="C46" s="4"/>
    </row>
    <row r="47" spans="1:8" x14ac:dyDescent="0.25">
      <c r="C47" s="4"/>
      <c r="D47" s="4"/>
      <c r="E47" s="4"/>
    </row>
    <row r="48" spans="1:8" x14ac:dyDescent="0.25">
      <c r="C48" s="4"/>
      <c r="D48" s="4"/>
      <c r="E48" s="4"/>
    </row>
    <row r="49" spans="3:5" x14ac:dyDescent="0.25">
      <c r="C49" s="4"/>
      <c r="D49" s="4"/>
      <c r="E49" s="4"/>
    </row>
    <row r="50" spans="3:5" x14ac:dyDescent="0.25">
      <c r="C50" s="4"/>
      <c r="D50" s="4"/>
      <c r="E50" s="4"/>
    </row>
    <row r="51" spans="3:5" x14ac:dyDescent="0.25">
      <c r="C51" s="4"/>
      <c r="D51" s="4"/>
      <c r="E51" s="4"/>
    </row>
    <row r="52" spans="3:5" x14ac:dyDescent="0.25">
      <c r="C52" s="4"/>
      <c r="D52" s="4"/>
      <c r="E52" s="4"/>
    </row>
    <row r="53" spans="3:5" x14ac:dyDescent="0.25">
      <c r="C53" s="4"/>
      <c r="D53" s="4"/>
      <c r="E53" s="4"/>
    </row>
    <row r="54" spans="3:5" x14ac:dyDescent="0.25">
      <c r="C54" s="4"/>
      <c r="D54" s="4"/>
      <c r="E54" s="4"/>
    </row>
    <row r="55" spans="3:5" x14ac:dyDescent="0.25">
      <c r="C55" s="4"/>
      <c r="D55" s="4"/>
      <c r="E55" s="4"/>
    </row>
    <row r="56" spans="3:5" x14ac:dyDescent="0.25">
      <c r="C56" s="4"/>
      <c r="D56" s="4"/>
      <c r="E56" s="4"/>
    </row>
    <row r="57" spans="3:5" x14ac:dyDescent="0.25">
      <c r="C57" s="4"/>
      <c r="D57" s="4"/>
      <c r="E57" s="4"/>
    </row>
    <row r="58" spans="3:5" x14ac:dyDescent="0.25">
      <c r="C58" s="4"/>
      <c r="D58" s="4"/>
      <c r="E58" s="4"/>
    </row>
    <row r="59" spans="3:5" x14ac:dyDescent="0.25">
      <c r="C59" s="4"/>
      <c r="D59" s="4"/>
      <c r="E59" s="4"/>
    </row>
    <row r="60" spans="3:5" x14ac:dyDescent="0.25">
      <c r="C60" s="4"/>
      <c r="D60" s="4"/>
      <c r="E60" s="4"/>
    </row>
    <row r="61" spans="3:5" x14ac:dyDescent="0.25">
      <c r="C61" s="4"/>
      <c r="D61" s="4"/>
      <c r="E61" s="4"/>
    </row>
    <row r="62" spans="3:5" x14ac:dyDescent="0.25">
      <c r="C62" s="4"/>
      <c r="D62" s="4"/>
      <c r="E62" s="4"/>
    </row>
    <row r="63" spans="3:5" x14ac:dyDescent="0.25">
      <c r="C63" s="4"/>
      <c r="D63" s="4"/>
      <c r="E63" s="4"/>
    </row>
    <row r="64" spans="3:5" x14ac:dyDescent="0.25">
      <c r="C64" s="4"/>
      <c r="D64" s="4"/>
      <c r="E64" s="4"/>
    </row>
    <row r="65" spans="3:5" x14ac:dyDescent="0.25">
      <c r="C65" s="4"/>
      <c r="D65" s="4"/>
      <c r="E65" s="4"/>
    </row>
    <row r="66" spans="3:5" x14ac:dyDescent="0.25">
      <c r="C66" s="4"/>
      <c r="D66" s="4"/>
      <c r="E66" s="4"/>
    </row>
    <row r="67" spans="3:5" x14ac:dyDescent="0.25">
      <c r="C67" s="4"/>
      <c r="D67" s="4"/>
      <c r="E67" s="4"/>
    </row>
    <row r="68" spans="3:5" x14ac:dyDescent="0.25">
      <c r="C68" s="4"/>
      <c r="D68" s="4"/>
      <c r="E68" s="4"/>
    </row>
    <row r="69" spans="3:5" x14ac:dyDescent="0.25">
      <c r="C69" s="4"/>
      <c r="D69" s="4"/>
      <c r="E69" s="4"/>
    </row>
    <row r="70" spans="3:5" x14ac:dyDescent="0.25">
      <c r="C70" s="4"/>
      <c r="D70" s="4"/>
      <c r="E70" s="4"/>
    </row>
    <row r="71" spans="3:5" x14ac:dyDescent="0.25">
      <c r="C71" s="4"/>
      <c r="D71" s="4"/>
      <c r="E71" s="4"/>
    </row>
    <row r="72" spans="3:5" x14ac:dyDescent="0.25">
      <c r="C72" s="4"/>
      <c r="D72" s="4"/>
      <c r="E72" s="4"/>
    </row>
    <row r="73" spans="3:5" x14ac:dyDescent="0.25">
      <c r="C73" s="4"/>
      <c r="D73" s="4"/>
      <c r="E73" s="4"/>
    </row>
    <row r="74" spans="3:5" x14ac:dyDescent="0.25">
      <c r="C74" s="4"/>
      <c r="D74" s="4"/>
      <c r="E74" s="4"/>
    </row>
    <row r="75" spans="3:5" x14ac:dyDescent="0.25">
      <c r="C75" s="4"/>
      <c r="D75" s="4"/>
      <c r="E75" s="4"/>
    </row>
    <row r="76" spans="3:5" x14ac:dyDescent="0.25">
      <c r="C76" s="4"/>
      <c r="D76" s="4"/>
      <c r="E76" s="4"/>
    </row>
    <row r="77" spans="3:5" x14ac:dyDescent="0.25">
      <c r="C77" s="4"/>
      <c r="D77" s="4"/>
      <c r="E77" s="4"/>
    </row>
    <row r="78" spans="3:5" x14ac:dyDescent="0.25">
      <c r="C78" s="4"/>
      <c r="D78" s="4"/>
      <c r="E78" s="4"/>
    </row>
    <row r="79" spans="3:5" x14ac:dyDescent="0.25">
      <c r="C79" s="4"/>
      <c r="D79" s="4"/>
      <c r="E79" s="4"/>
    </row>
    <row r="80" spans="3:5" x14ac:dyDescent="0.25">
      <c r="C80" s="4"/>
      <c r="D80" s="4"/>
      <c r="E80" s="4"/>
    </row>
    <row r="81" spans="3:5" x14ac:dyDescent="0.25">
      <c r="C81" s="4"/>
      <c r="D81" s="4"/>
      <c r="E81" s="4"/>
    </row>
    <row r="82" spans="3:5" x14ac:dyDescent="0.25">
      <c r="C82" s="4"/>
      <c r="D82" s="4"/>
      <c r="E82" s="4"/>
    </row>
    <row r="83" spans="3:5" x14ac:dyDescent="0.25">
      <c r="C83" s="4"/>
      <c r="D83" s="4"/>
      <c r="E83" s="4"/>
    </row>
    <row r="84" spans="3:5" x14ac:dyDescent="0.25">
      <c r="C84" s="4"/>
      <c r="D84" s="4"/>
      <c r="E84" s="4"/>
    </row>
    <row r="85" spans="3:5" x14ac:dyDescent="0.25">
      <c r="C85" s="4"/>
      <c r="D85" s="4"/>
      <c r="E85" s="4"/>
    </row>
    <row r="86" spans="3:5" x14ac:dyDescent="0.25">
      <c r="C86" s="4"/>
      <c r="D86" s="4"/>
      <c r="E86" s="4"/>
    </row>
    <row r="87" spans="3:5" x14ac:dyDescent="0.25">
      <c r="C87" s="4"/>
      <c r="D87" s="4"/>
      <c r="E87" s="4"/>
    </row>
    <row r="88" spans="3:5" x14ac:dyDescent="0.25">
      <c r="C88" s="4"/>
      <c r="D88" s="4"/>
      <c r="E88" s="4"/>
    </row>
    <row r="89" spans="3:5" x14ac:dyDescent="0.25">
      <c r="C89" s="4"/>
      <c r="D89" s="4"/>
      <c r="E89" s="4"/>
    </row>
    <row r="90" spans="3:5" x14ac:dyDescent="0.25">
      <c r="C90" s="4"/>
      <c r="D90" s="4"/>
      <c r="E90" s="4"/>
    </row>
    <row r="91" spans="3:5" x14ac:dyDescent="0.25">
      <c r="C91" s="4"/>
      <c r="D91" s="4"/>
      <c r="E91" s="4"/>
    </row>
    <row r="92" spans="3:5" x14ac:dyDescent="0.25">
      <c r="C92" s="4"/>
      <c r="D92" s="4"/>
      <c r="E92" s="4"/>
    </row>
    <row r="93" spans="3:5" x14ac:dyDescent="0.25">
      <c r="C93" s="4"/>
      <c r="D93" s="4"/>
      <c r="E93" s="4"/>
    </row>
    <row r="94" spans="3:5" x14ac:dyDescent="0.25">
      <c r="C94" s="4"/>
      <c r="D94" s="4"/>
      <c r="E94" s="4"/>
    </row>
    <row r="95" spans="3:5" x14ac:dyDescent="0.25">
      <c r="C95" s="4"/>
      <c r="D95" s="4"/>
      <c r="E95" s="4"/>
    </row>
    <row r="96" spans="3:5" x14ac:dyDescent="0.25">
      <c r="C96" s="4"/>
      <c r="D96" s="4"/>
      <c r="E96" s="4"/>
    </row>
    <row r="97" spans="3:5" x14ac:dyDescent="0.25">
      <c r="C97" s="4"/>
      <c r="D97" s="4"/>
      <c r="E97" s="4"/>
    </row>
    <row r="98" spans="3:5" x14ac:dyDescent="0.25">
      <c r="C98" s="4"/>
      <c r="D98" s="4"/>
      <c r="E98" s="4"/>
    </row>
    <row r="99" spans="3:5" x14ac:dyDescent="0.25">
      <c r="C99" s="4"/>
      <c r="D99" s="4"/>
      <c r="E99" s="4"/>
    </row>
    <row r="100" spans="3:5" x14ac:dyDescent="0.25">
      <c r="C100" s="4"/>
      <c r="D100" s="4"/>
      <c r="E100" s="4"/>
    </row>
    <row r="101" spans="3:5" x14ac:dyDescent="0.25">
      <c r="C101" s="4"/>
      <c r="D101" s="4"/>
      <c r="E101" s="4"/>
    </row>
    <row r="102" spans="3:5" x14ac:dyDescent="0.25">
      <c r="C102" s="4"/>
      <c r="D102" s="4"/>
      <c r="E102" s="4"/>
    </row>
    <row r="103" spans="3:5" x14ac:dyDescent="0.25">
      <c r="C103" s="4"/>
      <c r="D103" s="4"/>
      <c r="E103" s="4"/>
    </row>
    <row r="104" spans="3:5" x14ac:dyDescent="0.25">
      <c r="C104" s="4"/>
      <c r="D104" s="4"/>
      <c r="E104" s="4"/>
    </row>
    <row r="105" spans="3:5" x14ac:dyDescent="0.25">
      <c r="C105" s="4"/>
      <c r="D105" s="4"/>
      <c r="E105" s="4"/>
    </row>
    <row r="106" spans="3:5" x14ac:dyDescent="0.25">
      <c r="C106" s="4"/>
      <c r="D106" s="4"/>
      <c r="E106" s="4"/>
    </row>
    <row r="107" spans="3:5" x14ac:dyDescent="0.25">
      <c r="C107" s="4"/>
      <c r="D107" s="4"/>
      <c r="E107" s="4"/>
    </row>
    <row r="108" spans="3:5" x14ac:dyDescent="0.25">
      <c r="C108" s="4"/>
      <c r="D108" s="4"/>
      <c r="E108" s="4"/>
    </row>
    <row r="109" spans="3:5" x14ac:dyDescent="0.25">
      <c r="C109" s="4"/>
      <c r="D109" s="4"/>
      <c r="E109" s="4"/>
    </row>
    <row r="110" spans="3:5" x14ac:dyDescent="0.25">
      <c r="C110" s="4"/>
      <c r="D110" s="4"/>
      <c r="E110" s="4"/>
    </row>
    <row r="111" spans="3:5" x14ac:dyDescent="0.25">
      <c r="C111" s="4"/>
      <c r="D111" s="4"/>
      <c r="E111" s="4"/>
    </row>
    <row r="112" spans="3:5" x14ac:dyDescent="0.25">
      <c r="C112" s="4"/>
      <c r="D112" s="4"/>
      <c r="E112" s="4"/>
    </row>
    <row r="113" spans="3:5" x14ac:dyDescent="0.25">
      <c r="C113" s="4"/>
      <c r="D113" s="4"/>
      <c r="E113" s="4"/>
    </row>
    <row r="114" spans="3:5" x14ac:dyDescent="0.25">
      <c r="C114" s="4"/>
      <c r="D114" s="4"/>
      <c r="E114" s="4"/>
    </row>
    <row r="115" spans="3:5" x14ac:dyDescent="0.25">
      <c r="C115" s="4"/>
      <c r="D115" s="4"/>
      <c r="E115" s="4"/>
    </row>
    <row r="116" spans="3:5" x14ac:dyDescent="0.25">
      <c r="C116" s="4"/>
      <c r="D116" s="4"/>
      <c r="E116" s="4"/>
    </row>
    <row r="117" spans="3:5" x14ac:dyDescent="0.25">
      <c r="C117" s="4"/>
      <c r="D117" s="4"/>
      <c r="E117" s="4"/>
    </row>
    <row r="118" spans="3:5" x14ac:dyDescent="0.25">
      <c r="C118" s="4"/>
      <c r="D118" s="4"/>
      <c r="E118" s="4"/>
    </row>
    <row r="119" spans="3:5" x14ac:dyDescent="0.25">
      <c r="C119" s="4"/>
      <c r="D119" s="4"/>
      <c r="E119" s="4"/>
    </row>
    <row r="120" spans="3:5" x14ac:dyDescent="0.25">
      <c r="C120" s="4"/>
      <c r="D120" s="4"/>
      <c r="E120" s="4"/>
    </row>
    <row r="121" spans="3:5" x14ac:dyDescent="0.25">
      <c r="C121" s="4"/>
      <c r="D121" s="4"/>
      <c r="E121" s="4"/>
    </row>
    <row r="122" spans="3:5" x14ac:dyDescent="0.25">
      <c r="C122" s="4"/>
      <c r="D122" s="4"/>
      <c r="E122" s="4"/>
    </row>
    <row r="123" spans="3:5" x14ac:dyDescent="0.25">
      <c r="C123" s="4"/>
      <c r="D123" s="4"/>
      <c r="E123" s="4"/>
    </row>
    <row r="124" spans="3:5" x14ac:dyDescent="0.25">
      <c r="C124" s="4"/>
      <c r="D124" s="4"/>
      <c r="E124" s="4"/>
    </row>
    <row r="125" spans="3:5" x14ac:dyDescent="0.25">
      <c r="C125" s="4"/>
      <c r="D125" s="4"/>
      <c r="E125" s="4"/>
    </row>
    <row r="126" spans="3:5" x14ac:dyDescent="0.25">
      <c r="C126" s="4"/>
      <c r="D126" s="4"/>
      <c r="E126" s="4"/>
    </row>
    <row r="127" spans="3:5" x14ac:dyDescent="0.25">
      <c r="C127" s="4"/>
      <c r="D127" s="4"/>
      <c r="E127" s="4"/>
    </row>
    <row r="128" spans="3:5" x14ac:dyDescent="0.25">
      <c r="C128" s="4"/>
      <c r="D128" s="4"/>
      <c r="E128" s="4"/>
    </row>
    <row r="129" spans="3:5" x14ac:dyDescent="0.25">
      <c r="C129" s="4"/>
      <c r="D129" s="4"/>
      <c r="E129" s="4"/>
    </row>
    <row r="130" spans="3:5" x14ac:dyDescent="0.25">
      <c r="C130" s="4"/>
      <c r="D130" s="4"/>
      <c r="E130" s="4"/>
    </row>
    <row r="131" spans="3:5" x14ac:dyDescent="0.25">
      <c r="C131" s="4"/>
      <c r="D131" s="4"/>
      <c r="E131" s="4"/>
    </row>
    <row r="132" spans="3:5" x14ac:dyDescent="0.25">
      <c r="C132" s="4"/>
      <c r="D132" s="4"/>
      <c r="E132" s="4"/>
    </row>
    <row r="133" spans="3:5" x14ac:dyDescent="0.25">
      <c r="C133" s="4"/>
      <c r="D133" s="4"/>
      <c r="E133" s="4"/>
    </row>
    <row r="134" spans="3:5" x14ac:dyDescent="0.25">
      <c r="C134" s="4"/>
      <c r="D134" s="4"/>
      <c r="E134" s="4"/>
    </row>
    <row r="135" spans="3:5" x14ac:dyDescent="0.25">
      <c r="C135" s="3"/>
      <c r="D135" s="3"/>
    </row>
    <row r="136" spans="3:5" x14ac:dyDescent="0.25">
      <c r="C136" s="3"/>
      <c r="D136" s="3"/>
    </row>
    <row r="137" spans="3:5" x14ac:dyDescent="0.25">
      <c r="C137" s="3"/>
      <c r="D137" s="3"/>
    </row>
    <row r="138" spans="3:5" x14ac:dyDescent="0.25">
      <c r="C138" s="3"/>
      <c r="D138" s="3"/>
    </row>
    <row r="139" spans="3:5" x14ac:dyDescent="0.25">
      <c r="C139" s="3"/>
      <c r="D139" s="3"/>
    </row>
    <row r="140" spans="3:5" x14ac:dyDescent="0.25">
      <c r="C140" s="3"/>
      <c r="D140" s="3"/>
    </row>
    <row r="141" spans="3:5" x14ac:dyDescent="0.25">
      <c r="C141" s="3"/>
      <c r="D141" s="3"/>
    </row>
    <row r="142" spans="3:5" x14ac:dyDescent="0.25">
      <c r="C142" s="3"/>
      <c r="D142" s="3"/>
    </row>
    <row r="143" spans="3:5" x14ac:dyDescent="0.25">
      <c r="C143" s="3"/>
      <c r="D143" s="3"/>
    </row>
    <row r="144" spans="3:5" x14ac:dyDescent="0.25">
      <c r="C144" s="3"/>
      <c r="D144" s="3"/>
    </row>
    <row r="145" spans="3:4" x14ac:dyDescent="0.25">
      <c r="C145" s="3"/>
      <c r="D145" s="3"/>
    </row>
    <row r="146" spans="3:4" x14ac:dyDescent="0.25">
      <c r="C146" s="3"/>
      <c r="D146" s="3"/>
    </row>
    <row r="147" spans="3:4" x14ac:dyDescent="0.25">
      <c r="C147" s="3"/>
      <c r="D147" s="3"/>
    </row>
    <row r="148" spans="3:4" x14ac:dyDescent="0.25">
      <c r="C148" s="3"/>
      <c r="D148" s="3"/>
    </row>
    <row r="149" spans="3:4" x14ac:dyDescent="0.25">
      <c r="C149" s="3"/>
      <c r="D149" s="3"/>
    </row>
    <row r="150" spans="3:4" x14ac:dyDescent="0.25">
      <c r="C150" s="3"/>
      <c r="D150" s="3"/>
    </row>
    <row r="151" spans="3:4" x14ac:dyDescent="0.25">
      <c r="C151" s="3"/>
      <c r="D151" s="3"/>
    </row>
    <row r="152" spans="3:4" x14ac:dyDescent="0.25">
      <c r="C152" s="3"/>
      <c r="D152" s="3"/>
    </row>
    <row r="153" spans="3:4" x14ac:dyDescent="0.25">
      <c r="C153" s="3"/>
      <c r="D153" s="3"/>
    </row>
    <row r="154" spans="3:4" x14ac:dyDescent="0.25">
      <c r="C154" s="3"/>
      <c r="D154" s="3"/>
    </row>
    <row r="155" spans="3:4" x14ac:dyDescent="0.25">
      <c r="C155" s="3"/>
      <c r="D155" s="3"/>
    </row>
    <row r="156" spans="3:4" x14ac:dyDescent="0.25">
      <c r="C156" s="3"/>
      <c r="D156" s="3"/>
    </row>
    <row r="157" spans="3:4" x14ac:dyDescent="0.25">
      <c r="C157" s="3"/>
      <c r="D157" s="3"/>
    </row>
    <row r="158" spans="3:4" x14ac:dyDescent="0.25">
      <c r="C158" s="3"/>
      <c r="D158" s="3"/>
    </row>
    <row r="159" spans="3:4" x14ac:dyDescent="0.25">
      <c r="C159" s="3"/>
      <c r="D159" s="3"/>
    </row>
    <row r="160" spans="3:4" x14ac:dyDescent="0.25">
      <c r="C160" s="3"/>
      <c r="D160" s="3"/>
    </row>
    <row r="161" spans="3:4" x14ac:dyDescent="0.25">
      <c r="C161" s="3"/>
      <c r="D161" s="3"/>
    </row>
    <row r="162" spans="3:4" x14ac:dyDescent="0.25">
      <c r="C162" s="3"/>
      <c r="D162" s="3"/>
    </row>
    <row r="163" spans="3:4" x14ac:dyDescent="0.25">
      <c r="C163" s="3"/>
      <c r="D163" s="3"/>
    </row>
    <row r="164" spans="3:4" x14ac:dyDescent="0.25">
      <c r="C164" s="3"/>
      <c r="D164" s="3"/>
    </row>
    <row r="165" spans="3:4" x14ac:dyDescent="0.25">
      <c r="C165" s="3"/>
      <c r="D165" s="3"/>
    </row>
    <row r="166" spans="3:4" x14ac:dyDescent="0.25">
      <c r="C166" s="3"/>
      <c r="D166" s="3"/>
    </row>
    <row r="167" spans="3:4" x14ac:dyDescent="0.25">
      <c r="C167" s="3"/>
      <c r="D167" s="3"/>
    </row>
    <row r="168" spans="3:4" x14ac:dyDescent="0.25">
      <c r="C168" s="3"/>
      <c r="D168" s="3"/>
    </row>
    <row r="169" spans="3:4" x14ac:dyDescent="0.25">
      <c r="C169" s="3"/>
      <c r="D169" s="3"/>
    </row>
    <row r="170" spans="3:4" x14ac:dyDescent="0.25">
      <c r="C170" s="3"/>
      <c r="D170" s="3"/>
    </row>
    <row r="171" spans="3:4" x14ac:dyDescent="0.25">
      <c r="C171" s="3"/>
      <c r="D171" s="3"/>
    </row>
    <row r="172" spans="3:4" x14ac:dyDescent="0.25">
      <c r="C172" s="3"/>
      <c r="D172" s="3"/>
    </row>
    <row r="173" spans="3:4" x14ac:dyDescent="0.25">
      <c r="C173" s="3"/>
      <c r="D173" s="3"/>
    </row>
    <row r="174" spans="3:4" x14ac:dyDescent="0.25">
      <c r="C174" s="3"/>
      <c r="D174" s="3"/>
    </row>
    <row r="175" spans="3:4" x14ac:dyDescent="0.25">
      <c r="C175" s="3"/>
      <c r="D175" s="3"/>
    </row>
    <row r="176" spans="3:4" x14ac:dyDescent="0.25">
      <c r="C176" s="3"/>
      <c r="D176" s="3"/>
    </row>
    <row r="177" spans="3:4" x14ac:dyDescent="0.25">
      <c r="C177" s="3"/>
      <c r="D177" s="3"/>
    </row>
    <row r="178" spans="3:4" x14ac:dyDescent="0.25">
      <c r="C178" s="3"/>
      <c r="D178" s="3"/>
    </row>
    <row r="179" spans="3:4" x14ac:dyDescent="0.25">
      <c r="C179" s="3"/>
      <c r="D179" s="3"/>
    </row>
    <row r="180" spans="3:4" x14ac:dyDescent="0.25">
      <c r="C180" s="3"/>
      <c r="D180" s="3"/>
    </row>
    <row r="181" spans="3:4" x14ac:dyDescent="0.25">
      <c r="C181" s="3"/>
      <c r="D181" s="3"/>
    </row>
    <row r="182" spans="3:4" x14ac:dyDescent="0.25">
      <c r="C182" s="3"/>
      <c r="D182" s="3"/>
    </row>
    <row r="183" spans="3:4" x14ac:dyDescent="0.25">
      <c r="C183" s="3"/>
      <c r="D183" s="3"/>
    </row>
    <row r="184" spans="3:4" x14ac:dyDescent="0.25">
      <c r="C184" s="3"/>
      <c r="D184" s="3"/>
    </row>
    <row r="185" spans="3:4" x14ac:dyDescent="0.25">
      <c r="C185" s="3"/>
      <c r="D185" s="3"/>
    </row>
    <row r="186" spans="3:4" x14ac:dyDescent="0.25">
      <c r="C186" s="3"/>
      <c r="D186" s="3"/>
    </row>
    <row r="187" spans="3:4" x14ac:dyDescent="0.25">
      <c r="C187" s="3"/>
      <c r="D187" s="3"/>
    </row>
    <row r="188" spans="3:4" x14ac:dyDescent="0.25">
      <c r="C188" s="3"/>
      <c r="D188" s="3"/>
    </row>
    <row r="189" spans="3:4" x14ac:dyDescent="0.25">
      <c r="C189" s="3"/>
      <c r="D189" s="3"/>
    </row>
    <row r="190" spans="3:4" x14ac:dyDescent="0.25">
      <c r="C190" s="3"/>
      <c r="D190" s="3"/>
    </row>
    <row r="191" spans="3:4" x14ac:dyDescent="0.25">
      <c r="C191" s="3"/>
      <c r="D191" s="3"/>
    </row>
    <row r="192" spans="3:4" x14ac:dyDescent="0.25">
      <c r="C192" s="3"/>
      <c r="D192" s="3"/>
    </row>
    <row r="193" spans="3:4" x14ac:dyDescent="0.25">
      <c r="C193" s="3"/>
      <c r="D193" s="3"/>
    </row>
    <row r="194" spans="3:4" x14ac:dyDescent="0.25">
      <c r="C194" s="3"/>
      <c r="D194" s="3"/>
    </row>
    <row r="195" spans="3:4" x14ac:dyDescent="0.25">
      <c r="C195" s="3"/>
      <c r="D195" s="3"/>
    </row>
    <row r="196" spans="3:4" x14ac:dyDescent="0.25">
      <c r="C196" s="3"/>
      <c r="D196" s="3"/>
    </row>
    <row r="197" spans="3:4" x14ac:dyDescent="0.25">
      <c r="C197" s="3"/>
      <c r="D197" s="3"/>
    </row>
    <row r="198" spans="3:4" x14ac:dyDescent="0.25">
      <c r="C198" s="3"/>
      <c r="D198" s="3"/>
    </row>
    <row r="199" spans="3:4" x14ac:dyDescent="0.25">
      <c r="C199" s="3"/>
      <c r="D199" s="3"/>
    </row>
    <row r="200" spans="3:4" x14ac:dyDescent="0.25">
      <c r="C200" s="3"/>
      <c r="D200" s="3"/>
    </row>
    <row r="201" spans="3:4" x14ac:dyDescent="0.25">
      <c r="C201" s="3"/>
      <c r="D201" s="3"/>
    </row>
    <row r="202" spans="3:4" x14ac:dyDescent="0.25">
      <c r="C202" s="3"/>
      <c r="D202" s="3"/>
    </row>
    <row r="203" spans="3:4" x14ac:dyDescent="0.25">
      <c r="C203" s="3"/>
      <c r="D203" s="3"/>
    </row>
    <row r="204" spans="3:4" x14ac:dyDescent="0.25">
      <c r="C204" s="3"/>
      <c r="D204" s="3"/>
    </row>
    <row r="205" spans="3:4" x14ac:dyDescent="0.25">
      <c r="C205" s="3"/>
      <c r="D205" s="3"/>
    </row>
    <row r="206" spans="3:4" x14ac:dyDescent="0.25">
      <c r="C206" s="3"/>
      <c r="D206" s="3"/>
    </row>
    <row r="207" spans="3:4" x14ac:dyDescent="0.25">
      <c r="C207" s="3"/>
      <c r="D207" s="3"/>
    </row>
    <row r="208" spans="3:4" x14ac:dyDescent="0.25">
      <c r="C208" s="3"/>
      <c r="D208" s="3"/>
    </row>
    <row r="209" spans="3:4" x14ac:dyDescent="0.25">
      <c r="C209" s="3"/>
      <c r="D209" s="3"/>
    </row>
    <row r="210" spans="3:4" x14ac:dyDescent="0.25">
      <c r="C210" s="3"/>
      <c r="D210" s="3"/>
    </row>
    <row r="211" spans="3:4" x14ac:dyDescent="0.25">
      <c r="C211" s="3"/>
      <c r="D211" s="3"/>
    </row>
    <row r="212" spans="3:4" x14ac:dyDescent="0.25">
      <c r="C212" s="3"/>
      <c r="D212" s="3"/>
    </row>
    <row r="213" spans="3:4" x14ac:dyDescent="0.25">
      <c r="C213" s="3"/>
      <c r="D213" s="3"/>
    </row>
    <row r="214" spans="3:4" x14ac:dyDescent="0.25">
      <c r="C214" s="3"/>
      <c r="D214" s="3"/>
    </row>
    <row r="215" spans="3:4" x14ac:dyDescent="0.25">
      <c r="C215" s="3"/>
      <c r="D215" s="3"/>
    </row>
    <row r="216" spans="3:4" x14ac:dyDescent="0.25">
      <c r="C216" s="3"/>
      <c r="D216" s="3"/>
    </row>
    <row r="217" spans="3:4" x14ac:dyDescent="0.25">
      <c r="C217" s="3"/>
      <c r="D217" s="3"/>
    </row>
    <row r="218" spans="3:4" x14ac:dyDescent="0.25">
      <c r="C218" s="3"/>
      <c r="D218" s="3"/>
    </row>
    <row r="219" spans="3:4" x14ac:dyDescent="0.25">
      <c r="C219" s="3"/>
      <c r="D219" s="3"/>
    </row>
    <row r="220" spans="3:4" x14ac:dyDescent="0.25">
      <c r="C220" s="3"/>
      <c r="D220" s="3"/>
    </row>
    <row r="221" spans="3:4" x14ac:dyDescent="0.25">
      <c r="C221" s="3"/>
      <c r="D221" s="3"/>
    </row>
    <row r="222" spans="3:4" x14ac:dyDescent="0.25">
      <c r="C222" s="3"/>
      <c r="D222" s="3"/>
    </row>
    <row r="223" spans="3:4" x14ac:dyDescent="0.25">
      <c r="C223" s="3"/>
      <c r="D223" s="3"/>
    </row>
    <row r="224" spans="3:4" x14ac:dyDescent="0.25">
      <c r="C224" s="3"/>
      <c r="D224" s="3"/>
    </row>
    <row r="225" spans="3:4" x14ac:dyDescent="0.25">
      <c r="C225" s="3"/>
      <c r="D225" s="3"/>
    </row>
    <row r="226" spans="3:4" x14ac:dyDescent="0.25">
      <c r="C226" s="3"/>
      <c r="D226" s="3"/>
    </row>
    <row r="227" spans="3:4" x14ac:dyDescent="0.25">
      <c r="C227" s="3"/>
      <c r="D227" s="3"/>
    </row>
    <row r="228" spans="3:4" x14ac:dyDescent="0.25">
      <c r="C228" s="3"/>
      <c r="D228" s="3"/>
    </row>
    <row r="229" spans="3:4" x14ac:dyDescent="0.25">
      <c r="C229" s="3"/>
      <c r="D229" s="3"/>
    </row>
    <row r="230" spans="3:4" x14ac:dyDescent="0.25">
      <c r="C230" s="3"/>
      <c r="D230" s="3"/>
    </row>
    <row r="231" spans="3:4" x14ac:dyDescent="0.25">
      <c r="C231" s="3"/>
      <c r="D231" s="3"/>
    </row>
    <row r="232" spans="3:4" x14ac:dyDescent="0.25">
      <c r="C232" s="3"/>
      <c r="D232" s="3"/>
    </row>
    <row r="233" spans="3:4" x14ac:dyDescent="0.25">
      <c r="C233" s="3"/>
      <c r="D233" s="3"/>
    </row>
    <row r="234" spans="3:4" x14ac:dyDescent="0.25">
      <c r="C234" s="3"/>
      <c r="D234" s="3"/>
    </row>
    <row r="235" spans="3:4" x14ac:dyDescent="0.25">
      <c r="C235" s="3"/>
      <c r="D235" s="3"/>
    </row>
    <row r="236" spans="3:4" x14ac:dyDescent="0.25">
      <c r="C236" s="3"/>
      <c r="D236" s="3"/>
    </row>
    <row r="237" spans="3:4" x14ac:dyDescent="0.25">
      <c r="C237" s="3"/>
      <c r="D237" s="3"/>
    </row>
    <row r="238" spans="3:4" x14ac:dyDescent="0.25">
      <c r="C238" s="3"/>
      <c r="D238" s="3"/>
    </row>
    <row r="239" spans="3:4" x14ac:dyDescent="0.25">
      <c r="C239" s="3"/>
      <c r="D239" s="3"/>
    </row>
    <row r="240" spans="3:4" x14ac:dyDescent="0.25">
      <c r="C240" s="3"/>
      <c r="D240" s="3"/>
    </row>
    <row r="241" spans="3:4" x14ac:dyDescent="0.25">
      <c r="C241" s="3"/>
      <c r="D241" s="3"/>
    </row>
    <row r="242" spans="3:4" x14ac:dyDescent="0.25">
      <c r="C242" s="3"/>
      <c r="D242" s="3"/>
    </row>
    <row r="243" spans="3:4" x14ac:dyDescent="0.25">
      <c r="C243" s="3"/>
      <c r="D243" s="3"/>
    </row>
    <row r="244" spans="3:4" x14ac:dyDescent="0.25">
      <c r="C244" s="3"/>
      <c r="D244" s="3"/>
    </row>
    <row r="245" spans="3:4" x14ac:dyDescent="0.25">
      <c r="C245" s="3"/>
      <c r="D245" s="3"/>
    </row>
    <row r="246" spans="3:4" x14ac:dyDescent="0.25">
      <c r="C246" s="3"/>
      <c r="D246" s="3"/>
    </row>
    <row r="247" spans="3:4" x14ac:dyDescent="0.25">
      <c r="C247" s="3"/>
      <c r="D247" s="3"/>
    </row>
    <row r="248" spans="3:4" x14ac:dyDescent="0.25">
      <c r="C248" s="3"/>
      <c r="D248" s="3"/>
    </row>
    <row r="249" spans="3:4" x14ac:dyDescent="0.25">
      <c r="C249" s="3"/>
      <c r="D249" s="3"/>
    </row>
    <row r="250" spans="3:4" x14ac:dyDescent="0.25">
      <c r="C250" s="3"/>
      <c r="D250" s="3"/>
    </row>
    <row r="251" spans="3:4" x14ac:dyDescent="0.25">
      <c r="C251" s="3"/>
      <c r="D251" s="3"/>
    </row>
    <row r="252" spans="3:4" x14ac:dyDescent="0.25">
      <c r="C252" s="3"/>
      <c r="D252" s="3"/>
    </row>
    <row r="253" spans="3:4" x14ac:dyDescent="0.25">
      <c r="C253" s="3"/>
      <c r="D253" s="3"/>
    </row>
    <row r="254" spans="3:4" x14ac:dyDescent="0.25">
      <c r="C254" s="3"/>
      <c r="D254" s="3"/>
    </row>
    <row r="255" spans="3:4" x14ac:dyDescent="0.25">
      <c r="C255" s="3"/>
      <c r="D255" s="3"/>
    </row>
    <row r="256" spans="3:4" x14ac:dyDescent="0.25">
      <c r="C256" s="3"/>
      <c r="D256" s="3"/>
    </row>
    <row r="257" spans="3:4" x14ac:dyDescent="0.25">
      <c r="C257" s="3"/>
      <c r="D257" s="3"/>
    </row>
    <row r="258" spans="3:4" x14ac:dyDescent="0.25">
      <c r="C258" s="3"/>
      <c r="D258" s="3"/>
    </row>
    <row r="259" spans="3:4" x14ac:dyDescent="0.25">
      <c r="C259" s="3"/>
      <c r="D259" s="3"/>
    </row>
    <row r="260" spans="3:4" x14ac:dyDescent="0.25">
      <c r="C260" s="3"/>
      <c r="D260" s="3"/>
    </row>
    <row r="261" spans="3:4" x14ac:dyDescent="0.25">
      <c r="C261" s="3"/>
      <c r="D261" s="3"/>
    </row>
    <row r="262" spans="3:4" x14ac:dyDescent="0.25">
      <c r="C262" s="3"/>
      <c r="D262" s="3"/>
    </row>
    <row r="263" spans="3:4" x14ac:dyDescent="0.25">
      <c r="C263" s="3"/>
      <c r="D263" s="3"/>
    </row>
    <row r="264" spans="3:4" x14ac:dyDescent="0.25">
      <c r="C264" s="3"/>
      <c r="D264" s="3"/>
    </row>
    <row r="265" spans="3:4" x14ac:dyDescent="0.25">
      <c r="C265" s="3"/>
      <c r="D265" s="3"/>
    </row>
    <row r="266" spans="3:4" x14ac:dyDescent="0.25">
      <c r="C266" s="3"/>
      <c r="D266" s="3"/>
    </row>
    <row r="267" spans="3:4" x14ac:dyDescent="0.25">
      <c r="C267" s="3"/>
      <c r="D267" s="3"/>
    </row>
    <row r="268" spans="3:4" x14ac:dyDescent="0.25">
      <c r="C268" s="3"/>
      <c r="D268" s="3"/>
    </row>
    <row r="269" spans="3:4" x14ac:dyDescent="0.25">
      <c r="C269" s="3"/>
      <c r="D269" s="3"/>
    </row>
    <row r="270" spans="3:4" x14ac:dyDescent="0.25">
      <c r="C270" s="3"/>
      <c r="D270" s="3"/>
    </row>
    <row r="271" spans="3:4" x14ac:dyDescent="0.25">
      <c r="C271" s="3"/>
      <c r="D271" s="3"/>
    </row>
    <row r="272" spans="3:4" x14ac:dyDescent="0.25">
      <c r="C272" s="3"/>
      <c r="D272" s="3"/>
    </row>
    <row r="273" spans="3:4" x14ac:dyDescent="0.25">
      <c r="C273" s="3"/>
      <c r="D273" s="3"/>
    </row>
    <row r="274" spans="3:4" x14ac:dyDescent="0.25">
      <c r="C274" s="3"/>
      <c r="D274" s="3"/>
    </row>
    <row r="275" spans="3:4" x14ac:dyDescent="0.25">
      <c r="C275" s="3"/>
      <c r="D275" s="3"/>
    </row>
    <row r="276" spans="3:4" x14ac:dyDescent="0.25">
      <c r="C276" s="3"/>
      <c r="D276" s="3"/>
    </row>
    <row r="277" spans="3:4" x14ac:dyDescent="0.25">
      <c r="C277" s="3"/>
      <c r="D277" s="3"/>
    </row>
    <row r="278" spans="3:4" x14ac:dyDescent="0.25">
      <c r="C278" s="3"/>
      <c r="D278" s="3"/>
    </row>
    <row r="279" spans="3:4" x14ac:dyDescent="0.25">
      <c r="C279" s="3"/>
      <c r="D279" s="3"/>
    </row>
    <row r="280" spans="3:4" x14ac:dyDescent="0.25">
      <c r="C280" s="3"/>
      <c r="D280" s="3"/>
    </row>
    <row r="281" spans="3:4" x14ac:dyDescent="0.25">
      <c r="C281" s="3"/>
      <c r="D281" s="3"/>
    </row>
    <row r="282" spans="3:4" x14ac:dyDescent="0.25">
      <c r="C282" s="3"/>
      <c r="D282" s="3"/>
    </row>
    <row r="283" spans="3:4" x14ac:dyDescent="0.25">
      <c r="C283" s="3"/>
      <c r="D283" s="3"/>
    </row>
    <row r="284" spans="3:4" x14ac:dyDescent="0.25">
      <c r="C284" s="3"/>
      <c r="D284" s="3"/>
    </row>
    <row r="285" spans="3:4" x14ac:dyDescent="0.25">
      <c r="C285" s="3"/>
      <c r="D285" s="3"/>
    </row>
    <row r="286" spans="3:4" x14ac:dyDescent="0.25">
      <c r="C286" s="3"/>
      <c r="D286" s="3"/>
    </row>
    <row r="287" spans="3:4" x14ac:dyDescent="0.25">
      <c r="C287" s="3"/>
      <c r="D287" s="3"/>
    </row>
    <row r="288" spans="3:4" x14ac:dyDescent="0.25">
      <c r="C288" s="3"/>
      <c r="D288" s="3"/>
    </row>
    <row r="289" spans="3:4" x14ac:dyDescent="0.25">
      <c r="C289" s="3"/>
      <c r="D289" s="3"/>
    </row>
    <row r="290" spans="3:4" x14ac:dyDescent="0.25">
      <c r="C290" s="3"/>
      <c r="D290" s="3"/>
    </row>
    <row r="291" spans="3:4" x14ac:dyDescent="0.25">
      <c r="C291" s="3"/>
      <c r="D291" s="3"/>
    </row>
    <row r="292" spans="3:4" x14ac:dyDescent="0.25">
      <c r="C292" s="3"/>
      <c r="D292" s="3"/>
    </row>
    <row r="293" spans="3:4" x14ac:dyDescent="0.25">
      <c r="C293" s="3"/>
      <c r="D293" s="3"/>
    </row>
    <row r="294" spans="3:4" x14ac:dyDescent="0.25">
      <c r="C294" s="3"/>
      <c r="D294" s="3"/>
    </row>
    <row r="295" spans="3:4" x14ac:dyDescent="0.25">
      <c r="C295" s="3"/>
      <c r="D295" s="3"/>
    </row>
    <row r="296" spans="3:4" x14ac:dyDescent="0.25">
      <c r="C296" s="3"/>
      <c r="D296" s="3"/>
    </row>
    <row r="297" spans="3:4" x14ac:dyDescent="0.25">
      <c r="C297" s="3"/>
      <c r="D297" s="3"/>
    </row>
    <row r="298" spans="3:4" x14ac:dyDescent="0.25">
      <c r="C298" s="3"/>
      <c r="D298" s="3"/>
    </row>
    <row r="299" spans="3:4" x14ac:dyDescent="0.25">
      <c r="C299" s="3"/>
      <c r="D299" s="3"/>
    </row>
    <row r="300" spans="3:4" x14ac:dyDescent="0.25">
      <c r="C300" s="3"/>
      <c r="D300" s="3"/>
    </row>
    <row r="301" spans="3:4" x14ac:dyDescent="0.25">
      <c r="C301" s="3"/>
      <c r="D301" s="3"/>
    </row>
    <row r="302" spans="3:4" x14ac:dyDescent="0.25">
      <c r="C302" s="3"/>
      <c r="D302" s="3"/>
    </row>
    <row r="303" spans="3:4" x14ac:dyDescent="0.25">
      <c r="C303" s="3"/>
      <c r="D303" s="3"/>
    </row>
    <row r="304" spans="3:4" x14ac:dyDescent="0.25">
      <c r="C304" s="3"/>
      <c r="D304" s="3"/>
    </row>
    <row r="305" spans="3:4" x14ac:dyDescent="0.25">
      <c r="C305" s="3"/>
      <c r="D305" s="3"/>
    </row>
    <row r="306" spans="3:4" x14ac:dyDescent="0.25">
      <c r="C306" s="3"/>
      <c r="D306" s="3"/>
    </row>
    <row r="307" spans="3:4" x14ac:dyDescent="0.25">
      <c r="C307" s="3"/>
      <c r="D307" s="3"/>
    </row>
    <row r="308" spans="3:4" x14ac:dyDescent="0.25">
      <c r="C308" s="3"/>
      <c r="D308" s="3"/>
    </row>
    <row r="309" spans="3:4" x14ac:dyDescent="0.25">
      <c r="C309" s="3"/>
      <c r="D309" s="3"/>
    </row>
    <row r="310" spans="3:4" x14ac:dyDescent="0.25">
      <c r="C310" s="3"/>
      <c r="D310" s="3"/>
    </row>
    <row r="311" spans="3:4" x14ac:dyDescent="0.25">
      <c r="C311" s="3"/>
      <c r="D311" s="3"/>
    </row>
    <row r="312" spans="3:4" x14ac:dyDescent="0.25">
      <c r="C312" s="3"/>
      <c r="D312" s="3"/>
    </row>
    <row r="313" spans="3:4" x14ac:dyDescent="0.25">
      <c r="C313" s="3"/>
      <c r="D313" s="3"/>
    </row>
    <row r="314" spans="3:4" x14ac:dyDescent="0.25">
      <c r="C314" s="3"/>
      <c r="D314" s="3"/>
    </row>
    <row r="315" spans="3:4" x14ac:dyDescent="0.25">
      <c r="C315" s="3"/>
      <c r="D315" s="3"/>
    </row>
    <row r="316" spans="3:4" x14ac:dyDescent="0.25">
      <c r="C316" s="3"/>
      <c r="D316" s="3"/>
    </row>
    <row r="317" spans="3:4" x14ac:dyDescent="0.25">
      <c r="C317" s="3"/>
      <c r="D317" s="3"/>
    </row>
    <row r="318" spans="3:4" x14ac:dyDescent="0.25">
      <c r="C318" s="3"/>
      <c r="D318" s="3"/>
    </row>
    <row r="319" spans="3:4" x14ac:dyDescent="0.25">
      <c r="C319" s="3"/>
      <c r="D319" s="3"/>
    </row>
    <row r="320" spans="3:4" x14ac:dyDescent="0.25">
      <c r="C320" s="3"/>
      <c r="D320" s="3"/>
    </row>
    <row r="321" spans="3:4" x14ac:dyDescent="0.25">
      <c r="C321" s="3"/>
      <c r="D321" s="3"/>
    </row>
    <row r="322" spans="3:4" x14ac:dyDescent="0.25">
      <c r="C322" s="3"/>
      <c r="D322" s="3"/>
    </row>
    <row r="323" spans="3:4" x14ac:dyDescent="0.25">
      <c r="C323" s="3"/>
      <c r="D323" s="3"/>
    </row>
    <row r="324" spans="3:4" x14ac:dyDescent="0.25">
      <c r="C324" s="3"/>
      <c r="D324" s="3"/>
    </row>
    <row r="325" spans="3:4" x14ac:dyDescent="0.25">
      <c r="C325" s="3"/>
      <c r="D325" s="3"/>
    </row>
    <row r="326" spans="3:4" x14ac:dyDescent="0.25">
      <c r="C326" s="3"/>
      <c r="D326" s="3"/>
    </row>
    <row r="327" spans="3:4" x14ac:dyDescent="0.25">
      <c r="C327" s="3"/>
      <c r="D327" s="3"/>
    </row>
    <row r="328" spans="3:4" x14ac:dyDescent="0.25">
      <c r="C328" s="3"/>
      <c r="D328" s="3"/>
    </row>
    <row r="329" spans="3:4" x14ac:dyDescent="0.25">
      <c r="C329" s="3"/>
      <c r="D329" s="3"/>
    </row>
    <row r="330" spans="3:4" x14ac:dyDescent="0.25">
      <c r="C330" s="3"/>
      <c r="D330" s="3"/>
    </row>
    <row r="331" spans="3:4" x14ac:dyDescent="0.25">
      <c r="C331" s="3"/>
      <c r="D331" s="3"/>
    </row>
    <row r="332" spans="3:4" x14ac:dyDescent="0.25">
      <c r="C332" s="3"/>
      <c r="D332" s="3"/>
    </row>
    <row r="333" spans="3:4" x14ac:dyDescent="0.25">
      <c r="C333" s="3"/>
      <c r="D333" s="3"/>
    </row>
    <row r="334" spans="3:4" x14ac:dyDescent="0.25">
      <c r="C334" s="3"/>
      <c r="D334" s="3"/>
    </row>
    <row r="335" spans="3:4" x14ac:dyDescent="0.25">
      <c r="C335" s="3"/>
      <c r="D335" s="3"/>
    </row>
    <row r="336" spans="3:4" x14ac:dyDescent="0.25">
      <c r="C336" s="3"/>
      <c r="D336" s="3"/>
    </row>
    <row r="337" spans="3:4" x14ac:dyDescent="0.25">
      <c r="C337" s="3"/>
      <c r="D337" s="3"/>
    </row>
    <row r="338" spans="3:4" x14ac:dyDescent="0.25">
      <c r="C338" s="3"/>
      <c r="D338" s="3"/>
    </row>
    <row r="339" spans="3:4" x14ac:dyDescent="0.25">
      <c r="C339" s="3"/>
      <c r="D339" s="3"/>
    </row>
    <row r="340" spans="3:4" x14ac:dyDescent="0.25">
      <c r="C340" s="3"/>
      <c r="D340" s="3"/>
    </row>
    <row r="341" spans="3:4" x14ac:dyDescent="0.25">
      <c r="C341" s="3"/>
      <c r="D341" s="3"/>
    </row>
    <row r="342" spans="3:4" x14ac:dyDescent="0.25">
      <c r="C342" s="3"/>
      <c r="D342" s="3"/>
    </row>
    <row r="343" spans="3:4" x14ac:dyDescent="0.25">
      <c r="C343" s="3"/>
      <c r="D343" s="3"/>
    </row>
    <row r="344" spans="3:4" x14ac:dyDescent="0.25">
      <c r="C344" s="3"/>
      <c r="D344" s="3"/>
    </row>
    <row r="345" spans="3:4" x14ac:dyDescent="0.25">
      <c r="C345" s="3"/>
      <c r="D345" s="3"/>
    </row>
    <row r="346" spans="3:4" x14ac:dyDescent="0.25">
      <c r="C346" s="3"/>
      <c r="D346" s="3"/>
    </row>
    <row r="347" spans="3:4" x14ac:dyDescent="0.25">
      <c r="C347" s="3"/>
      <c r="D347" s="3"/>
    </row>
    <row r="348" spans="3:4" x14ac:dyDescent="0.25">
      <c r="C348" s="3"/>
      <c r="D348" s="3"/>
    </row>
    <row r="349" spans="3:4" x14ac:dyDescent="0.25">
      <c r="C349" s="3"/>
      <c r="D349" s="3"/>
    </row>
    <row r="350" spans="3:4" x14ac:dyDescent="0.25">
      <c r="C350" s="3"/>
      <c r="D350" s="3"/>
    </row>
    <row r="351" spans="3:4" x14ac:dyDescent="0.25">
      <c r="C351" s="3"/>
      <c r="D351" s="3"/>
    </row>
    <row r="352" spans="3:4" x14ac:dyDescent="0.25">
      <c r="C352" s="3"/>
      <c r="D352" s="3"/>
    </row>
    <row r="353" spans="3:4" x14ac:dyDescent="0.25">
      <c r="C353" s="3"/>
      <c r="D353" s="3"/>
    </row>
    <row r="354" spans="3:4" x14ac:dyDescent="0.25">
      <c r="C354" s="3"/>
      <c r="D354" s="3"/>
    </row>
    <row r="355" spans="3:4" x14ac:dyDescent="0.25">
      <c r="C355" s="3"/>
      <c r="D355" s="3"/>
    </row>
    <row r="356" spans="3:4" x14ac:dyDescent="0.25">
      <c r="C356" s="3"/>
      <c r="D356" s="3"/>
    </row>
    <row r="357" spans="3:4" x14ac:dyDescent="0.25">
      <c r="C357" s="3"/>
      <c r="D357" s="3"/>
    </row>
    <row r="358" spans="3:4" x14ac:dyDescent="0.25">
      <c r="C358" s="3"/>
      <c r="D358" s="3"/>
    </row>
    <row r="359" spans="3:4" x14ac:dyDescent="0.25">
      <c r="C359" s="3"/>
      <c r="D359" s="3"/>
    </row>
    <row r="360" spans="3:4" x14ac:dyDescent="0.25">
      <c r="C360" s="3"/>
      <c r="D360" s="3"/>
    </row>
    <row r="361" spans="3:4" x14ac:dyDescent="0.25">
      <c r="C361" s="3"/>
      <c r="D361" s="3"/>
    </row>
    <row r="362" spans="3:4" x14ac:dyDescent="0.25">
      <c r="C362" s="3"/>
      <c r="D362" s="3"/>
    </row>
    <row r="363" spans="3:4" x14ac:dyDescent="0.25">
      <c r="C363" s="3"/>
      <c r="D363" s="3"/>
    </row>
    <row r="364" spans="3:4" x14ac:dyDescent="0.25">
      <c r="C364" s="3"/>
      <c r="D364" s="3"/>
    </row>
    <row r="365" spans="3:4" x14ac:dyDescent="0.25">
      <c r="C365" s="3"/>
      <c r="D365" s="3"/>
    </row>
    <row r="366" spans="3:4" x14ac:dyDescent="0.25">
      <c r="C366" s="3"/>
      <c r="D366" s="3"/>
    </row>
    <row r="367" spans="3:4" x14ac:dyDescent="0.25">
      <c r="C367" s="3"/>
      <c r="D367" s="3"/>
    </row>
    <row r="368" spans="3:4" x14ac:dyDescent="0.25">
      <c r="C368" s="3"/>
      <c r="D368" s="3"/>
    </row>
    <row r="369" spans="3:4" x14ac:dyDescent="0.25">
      <c r="C369" s="3"/>
      <c r="D369" s="3"/>
    </row>
    <row r="370" spans="3:4" x14ac:dyDescent="0.25">
      <c r="C370" s="3"/>
      <c r="D370" s="3"/>
    </row>
    <row r="371" spans="3:4" x14ac:dyDescent="0.25">
      <c r="C371" s="3"/>
      <c r="D371" s="3"/>
    </row>
    <row r="372" spans="3:4" x14ac:dyDescent="0.25">
      <c r="C372" s="3"/>
      <c r="D372" s="3"/>
    </row>
    <row r="373" spans="3:4" x14ac:dyDescent="0.25">
      <c r="C373" s="3"/>
      <c r="D373" s="3"/>
    </row>
    <row r="374" spans="3:4" x14ac:dyDescent="0.25">
      <c r="C374" s="3"/>
      <c r="D374" s="3"/>
    </row>
    <row r="375" spans="3:4" x14ac:dyDescent="0.25">
      <c r="C375" s="3"/>
      <c r="D375" s="3"/>
    </row>
    <row r="376" spans="3:4" x14ac:dyDescent="0.25">
      <c r="C376" s="3"/>
      <c r="D376" s="3"/>
    </row>
    <row r="377" spans="3:4" x14ac:dyDescent="0.25">
      <c r="C377" s="3"/>
      <c r="D377" s="3"/>
    </row>
    <row r="378" spans="3:4" x14ac:dyDescent="0.25">
      <c r="C378" s="3"/>
      <c r="D378" s="3"/>
    </row>
    <row r="379" spans="3:4" x14ac:dyDescent="0.25">
      <c r="C379" s="3"/>
      <c r="D379" s="3"/>
    </row>
    <row r="380" spans="3:4" x14ac:dyDescent="0.25">
      <c r="C380" s="3"/>
      <c r="D380" s="3"/>
    </row>
    <row r="381" spans="3:4" x14ac:dyDescent="0.25">
      <c r="C381" s="3"/>
      <c r="D381" s="3"/>
    </row>
    <row r="382" spans="3:4" x14ac:dyDescent="0.25">
      <c r="C382" s="3"/>
      <c r="D382" s="3"/>
    </row>
    <row r="383" spans="3:4" x14ac:dyDescent="0.25">
      <c r="C383" s="3"/>
      <c r="D383" s="3"/>
    </row>
    <row r="384" spans="3:4" x14ac:dyDescent="0.25">
      <c r="C384" s="3"/>
      <c r="D384" s="3"/>
    </row>
    <row r="385" spans="3:4" x14ac:dyDescent="0.25">
      <c r="C385" s="3"/>
      <c r="D385" s="3"/>
    </row>
    <row r="386" spans="3:4" x14ac:dyDescent="0.25">
      <c r="C386" s="3"/>
      <c r="D386" s="3"/>
    </row>
    <row r="387" spans="3:4" x14ac:dyDescent="0.25">
      <c r="C387" s="3"/>
      <c r="D387" s="3"/>
    </row>
    <row r="388" spans="3:4" x14ac:dyDescent="0.25">
      <c r="C388" s="3"/>
      <c r="D388" s="3"/>
    </row>
    <row r="389" spans="3:4" x14ac:dyDescent="0.25">
      <c r="C389" s="3"/>
      <c r="D389" s="3"/>
    </row>
    <row r="390" spans="3:4" x14ac:dyDescent="0.25">
      <c r="C390" s="3"/>
      <c r="D390" s="3"/>
    </row>
    <row r="391" spans="3:4" x14ac:dyDescent="0.25">
      <c r="C391" s="3"/>
      <c r="D391" s="3"/>
    </row>
    <row r="392" spans="3:4" x14ac:dyDescent="0.25">
      <c r="C392" s="3"/>
      <c r="D392" s="3"/>
    </row>
    <row r="393" spans="3:4" x14ac:dyDescent="0.25">
      <c r="C393" s="3"/>
      <c r="D393" s="3"/>
    </row>
    <row r="394" spans="3:4" x14ac:dyDescent="0.25">
      <c r="C394" s="3"/>
      <c r="D394" s="3"/>
    </row>
    <row r="395" spans="3:4" x14ac:dyDescent="0.25">
      <c r="C395" s="3"/>
      <c r="D395" s="3"/>
    </row>
    <row r="396" spans="3:4" x14ac:dyDescent="0.25">
      <c r="C396" s="3"/>
      <c r="D396" s="3"/>
    </row>
    <row r="397" spans="3:4" x14ac:dyDescent="0.25">
      <c r="C397" s="3"/>
      <c r="D397" s="3"/>
    </row>
    <row r="398" spans="3:4" x14ac:dyDescent="0.25">
      <c r="C398" s="3"/>
      <c r="D398" s="3"/>
    </row>
    <row r="399" spans="3:4" x14ac:dyDescent="0.25">
      <c r="C399" s="3"/>
      <c r="D399" s="3"/>
    </row>
    <row r="400" spans="3:4" x14ac:dyDescent="0.25">
      <c r="C400" s="3"/>
      <c r="D400" s="3"/>
    </row>
    <row r="401" spans="3:4" x14ac:dyDescent="0.25">
      <c r="C401" s="3"/>
      <c r="D401" s="3"/>
    </row>
    <row r="402" spans="3:4" x14ac:dyDescent="0.25">
      <c r="C402" s="3"/>
      <c r="D402" s="3"/>
    </row>
    <row r="403" spans="3:4" x14ac:dyDescent="0.25">
      <c r="C403" s="3"/>
      <c r="D403" s="3"/>
    </row>
    <row r="404" spans="3:4" x14ac:dyDescent="0.25">
      <c r="C404" s="3"/>
      <c r="D404" s="3"/>
    </row>
    <row r="405" spans="3:4" x14ac:dyDescent="0.25">
      <c r="C405" s="3"/>
      <c r="D405" s="3"/>
    </row>
    <row r="406" spans="3:4" x14ac:dyDescent="0.25">
      <c r="C406" s="3"/>
      <c r="D406" s="3"/>
    </row>
    <row r="407" spans="3:4" x14ac:dyDescent="0.25">
      <c r="C407" s="3"/>
      <c r="D407" s="3"/>
    </row>
    <row r="408" spans="3:4" x14ac:dyDescent="0.25">
      <c r="C408" s="3"/>
      <c r="D408" s="3"/>
    </row>
    <row r="409" spans="3:4" x14ac:dyDescent="0.25">
      <c r="C409" s="3"/>
      <c r="D409" s="3"/>
    </row>
    <row r="410" spans="3:4" x14ac:dyDescent="0.25">
      <c r="C410" s="3"/>
      <c r="D410" s="3"/>
    </row>
    <row r="411" spans="3:4" x14ac:dyDescent="0.25">
      <c r="C411" s="3"/>
      <c r="D411" s="3"/>
    </row>
    <row r="412" spans="3:4" x14ac:dyDescent="0.25">
      <c r="C412" s="3"/>
      <c r="D412" s="3"/>
    </row>
    <row r="413" spans="3:4" x14ac:dyDescent="0.25">
      <c r="C413" s="3"/>
      <c r="D413" s="3"/>
    </row>
    <row r="414" spans="3:4" x14ac:dyDescent="0.25">
      <c r="C414" s="3"/>
      <c r="D414" s="3"/>
    </row>
    <row r="415" spans="3:4" x14ac:dyDescent="0.25">
      <c r="C415" s="3"/>
      <c r="D415" s="3"/>
    </row>
    <row r="416" spans="3:4" x14ac:dyDescent="0.25">
      <c r="C416" s="3"/>
      <c r="D416" s="3"/>
    </row>
    <row r="417" spans="3:4" x14ac:dyDescent="0.25">
      <c r="C417" s="3"/>
      <c r="D417" s="3"/>
    </row>
    <row r="418" spans="3:4" x14ac:dyDescent="0.25">
      <c r="C418" s="3"/>
      <c r="D418" s="3"/>
    </row>
    <row r="419" spans="3:4" x14ac:dyDescent="0.25">
      <c r="C419" s="3"/>
      <c r="D419" s="3"/>
    </row>
    <row r="420" spans="3:4" x14ac:dyDescent="0.25">
      <c r="C420" s="3"/>
      <c r="D420" s="3"/>
    </row>
    <row r="421" spans="3:4" x14ac:dyDescent="0.25">
      <c r="C421" s="3"/>
      <c r="D421" s="3"/>
    </row>
    <row r="422" spans="3:4" x14ac:dyDescent="0.25">
      <c r="C422" s="3"/>
      <c r="D422" s="3"/>
    </row>
    <row r="423" spans="3:4" x14ac:dyDescent="0.25">
      <c r="C423" s="3"/>
      <c r="D423" s="3"/>
    </row>
    <row r="424" spans="3:4" x14ac:dyDescent="0.25">
      <c r="C424" s="3"/>
      <c r="D424" s="3"/>
    </row>
    <row r="425" spans="3:4" x14ac:dyDescent="0.25">
      <c r="C425" s="3"/>
      <c r="D425" s="3"/>
    </row>
    <row r="426" spans="3:4" x14ac:dyDescent="0.25">
      <c r="C426" s="3"/>
      <c r="D426" s="3"/>
    </row>
    <row r="427" spans="3:4" x14ac:dyDescent="0.25">
      <c r="C427" s="3"/>
      <c r="D427" s="3"/>
    </row>
    <row r="428" spans="3:4" x14ac:dyDescent="0.25">
      <c r="C428" s="3"/>
      <c r="D428" s="3"/>
    </row>
    <row r="429" spans="3:4" x14ac:dyDescent="0.25">
      <c r="C429" s="3"/>
      <c r="D429" s="3"/>
    </row>
    <row r="430" spans="3:4" x14ac:dyDescent="0.25">
      <c r="C430" s="3"/>
      <c r="D430" s="3"/>
    </row>
    <row r="431" spans="3:4" x14ac:dyDescent="0.25">
      <c r="C431" s="3"/>
      <c r="D431" s="3"/>
    </row>
    <row r="432" spans="3:4" x14ac:dyDescent="0.25">
      <c r="C432" s="3"/>
      <c r="D432" s="3"/>
    </row>
    <row r="433" spans="3:4" x14ac:dyDescent="0.25">
      <c r="C433" s="3"/>
      <c r="D433" s="3"/>
    </row>
    <row r="434" spans="3:4" x14ac:dyDescent="0.25">
      <c r="C434" s="3"/>
      <c r="D434" s="3"/>
    </row>
    <row r="435" spans="3:4" x14ac:dyDescent="0.25">
      <c r="C435" s="3"/>
      <c r="D435" s="3"/>
    </row>
    <row r="436" spans="3:4" x14ac:dyDescent="0.25">
      <c r="C436" s="3"/>
      <c r="D436" s="3"/>
    </row>
    <row r="437" spans="3:4" x14ac:dyDescent="0.25">
      <c r="C437" s="3"/>
      <c r="D437" s="3"/>
    </row>
    <row r="438" spans="3:4" x14ac:dyDescent="0.25">
      <c r="C438" s="3"/>
      <c r="D438" s="3"/>
    </row>
    <row r="439" spans="3:4" x14ac:dyDescent="0.25">
      <c r="C439" s="3"/>
      <c r="D439" s="3"/>
    </row>
    <row r="440" spans="3:4" x14ac:dyDescent="0.25">
      <c r="C440" s="3"/>
      <c r="D440" s="3"/>
    </row>
    <row r="441" spans="3:4" x14ac:dyDescent="0.25">
      <c r="C441" s="3"/>
      <c r="D441" s="3"/>
    </row>
    <row r="442" spans="3:4" x14ac:dyDescent="0.25">
      <c r="C442" s="3"/>
      <c r="D442" s="3"/>
    </row>
    <row r="443" spans="3:4" x14ac:dyDescent="0.25">
      <c r="C443" s="3"/>
      <c r="D443" s="3"/>
    </row>
    <row r="444" spans="3:4" x14ac:dyDescent="0.25">
      <c r="C444" s="3"/>
      <c r="D444" s="3"/>
    </row>
    <row r="445" spans="3:4" x14ac:dyDescent="0.25">
      <c r="C445" s="3"/>
      <c r="D445" s="3"/>
    </row>
    <row r="446" spans="3:4" x14ac:dyDescent="0.25">
      <c r="C446" s="3"/>
      <c r="D446" s="3"/>
    </row>
    <row r="447" spans="3:4" x14ac:dyDescent="0.25">
      <c r="C447" s="3"/>
      <c r="D447" s="3"/>
    </row>
    <row r="448" spans="3:4" x14ac:dyDescent="0.25">
      <c r="C448" s="3"/>
      <c r="D448" s="3"/>
    </row>
    <row r="449" spans="3:4" x14ac:dyDescent="0.25">
      <c r="C449" s="3"/>
      <c r="D449" s="3"/>
    </row>
    <row r="450" spans="3:4" x14ac:dyDescent="0.25">
      <c r="C450" s="3"/>
      <c r="D450" s="3"/>
    </row>
    <row r="451" spans="3:4" x14ac:dyDescent="0.25">
      <c r="C451" s="3"/>
      <c r="D451" s="3"/>
    </row>
    <row r="452" spans="3:4" x14ac:dyDescent="0.25">
      <c r="C452" s="3"/>
      <c r="D452" s="3"/>
    </row>
    <row r="453" spans="3:4" x14ac:dyDescent="0.25">
      <c r="C453" s="3"/>
      <c r="D453" s="3"/>
    </row>
    <row r="454" spans="3:4" x14ac:dyDescent="0.25">
      <c r="C454" s="3"/>
      <c r="D454" s="3"/>
    </row>
    <row r="455" spans="3:4" x14ac:dyDescent="0.25">
      <c r="C455" s="3"/>
      <c r="D455" s="3"/>
    </row>
    <row r="456" spans="3:4" x14ac:dyDescent="0.25">
      <c r="C456" s="3"/>
      <c r="D456" s="3"/>
    </row>
    <row r="457" spans="3:4" x14ac:dyDescent="0.25">
      <c r="C457" s="3"/>
      <c r="D457" s="3"/>
    </row>
    <row r="458" spans="3:4" x14ac:dyDescent="0.25">
      <c r="C458" s="3"/>
      <c r="D458" s="3"/>
    </row>
    <row r="459" spans="3:4" x14ac:dyDescent="0.25">
      <c r="C459" s="3"/>
      <c r="D459" s="3"/>
    </row>
    <row r="460" spans="3:4" x14ac:dyDescent="0.25">
      <c r="C460" s="3"/>
      <c r="D460" s="3"/>
    </row>
    <row r="461" spans="3:4" x14ac:dyDescent="0.25">
      <c r="C461" s="3"/>
      <c r="D461" s="3"/>
    </row>
    <row r="462" spans="3:4" x14ac:dyDescent="0.25">
      <c r="C462" s="3"/>
      <c r="D462" s="3"/>
    </row>
    <row r="463" spans="3:4" x14ac:dyDescent="0.25">
      <c r="C463" s="3"/>
      <c r="D463" s="3"/>
    </row>
    <row r="464" spans="3:4" x14ac:dyDescent="0.25">
      <c r="C464" s="3"/>
      <c r="D464" s="3"/>
    </row>
    <row r="465" spans="3:4" x14ac:dyDescent="0.25">
      <c r="C465" s="3"/>
      <c r="D465" s="3"/>
    </row>
    <row r="466" spans="3:4" x14ac:dyDescent="0.25">
      <c r="C466" s="3"/>
      <c r="D466" s="3"/>
    </row>
    <row r="467" spans="3:4" x14ac:dyDescent="0.25">
      <c r="C467" s="3"/>
      <c r="D467" s="3"/>
    </row>
    <row r="468" spans="3:4" x14ac:dyDescent="0.25">
      <c r="C468" s="3"/>
      <c r="D468" s="3"/>
    </row>
    <row r="469" spans="3:4" x14ac:dyDescent="0.25">
      <c r="C469" s="3"/>
      <c r="D469" s="3"/>
    </row>
    <row r="470" spans="3:4" x14ac:dyDescent="0.25">
      <c r="C470" s="3"/>
      <c r="D470" s="3"/>
    </row>
    <row r="471" spans="3:4" x14ac:dyDescent="0.25">
      <c r="C471" s="3"/>
      <c r="D471" s="3"/>
    </row>
    <row r="472" spans="3:4" x14ac:dyDescent="0.25">
      <c r="C472" s="3"/>
      <c r="D472" s="3"/>
    </row>
    <row r="473" spans="3:4" x14ac:dyDescent="0.25">
      <c r="C473" s="3"/>
      <c r="D473" s="3"/>
    </row>
    <row r="474" spans="3:4" x14ac:dyDescent="0.25">
      <c r="C474" s="3"/>
      <c r="D474" s="3"/>
    </row>
    <row r="475" spans="3:4" x14ac:dyDescent="0.25">
      <c r="C475" s="3"/>
      <c r="D475" s="3"/>
    </row>
    <row r="476" spans="3:4" x14ac:dyDescent="0.25">
      <c r="C476" s="3"/>
      <c r="D476" s="3"/>
    </row>
    <row r="477" spans="3:4" x14ac:dyDescent="0.25">
      <c r="C477" s="3"/>
      <c r="D477" s="3"/>
    </row>
    <row r="478" spans="3:4" x14ac:dyDescent="0.25">
      <c r="C478" s="3"/>
      <c r="D478" s="3"/>
    </row>
    <row r="479" spans="3:4" x14ac:dyDescent="0.25">
      <c r="C479" s="3"/>
      <c r="D479" s="3"/>
    </row>
    <row r="480" spans="3:4" x14ac:dyDescent="0.25">
      <c r="C480" s="3"/>
      <c r="D480" s="3"/>
    </row>
    <row r="481" spans="3:4" x14ac:dyDescent="0.25">
      <c r="C481" s="3"/>
      <c r="D481" s="3"/>
    </row>
    <row r="482" spans="3:4" x14ac:dyDescent="0.25">
      <c r="C482" s="3"/>
      <c r="D482" s="3"/>
    </row>
    <row r="483" spans="3:4" x14ac:dyDescent="0.25">
      <c r="C483" s="3"/>
      <c r="D483" s="3"/>
    </row>
    <row r="484" spans="3:4" x14ac:dyDescent="0.25">
      <c r="C484" s="3"/>
      <c r="D484" s="3"/>
    </row>
    <row r="485" spans="3:4" x14ac:dyDescent="0.25">
      <c r="C485" s="3"/>
      <c r="D485" s="3"/>
    </row>
    <row r="486" spans="3:4" x14ac:dyDescent="0.25">
      <c r="C486" s="3"/>
      <c r="D486" s="3"/>
    </row>
    <row r="487" spans="3:4" x14ac:dyDescent="0.25">
      <c r="C487" s="3"/>
      <c r="D487" s="3"/>
    </row>
    <row r="488" spans="3:4" x14ac:dyDescent="0.25">
      <c r="C488" s="3"/>
      <c r="D488" s="3"/>
    </row>
    <row r="489" spans="3:4" x14ac:dyDescent="0.25">
      <c r="C489" s="3"/>
      <c r="D489" s="3"/>
    </row>
    <row r="490" spans="3:4" x14ac:dyDescent="0.25">
      <c r="C490" s="3"/>
      <c r="D490" s="3"/>
    </row>
    <row r="491" spans="3:4" x14ac:dyDescent="0.25">
      <c r="C491" s="3"/>
      <c r="D491" s="3"/>
    </row>
    <row r="492" spans="3:4" x14ac:dyDescent="0.25">
      <c r="C492" s="3"/>
      <c r="D492" s="3"/>
    </row>
    <row r="493" spans="3:4" x14ac:dyDescent="0.25">
      <c r="C493" s="3"/>
      <c r="D493" s="3"/>
    </row>
    <row r="494" spans="3:4" x14ac:dyDescent="0.25">
      <c r="C494" s="3"/>
      <c r="D494" s="3"/>
    </row>
    <row r="495" spans="3:4" x14ac:dyDescent="0.25">
      <c r="C495" s="3"/>
      <c r="D495" s="3"/>
    </row>
    <row r="496" spans="3:4" x14ac:dyDescent="0.25">
      <c r="C496" s="3"/>
      <c r="D496" s="3"/>
    </row>
    <row r="497" spans="3:4" x14ac:dyDescent="0.25">
      <c r="C497" s="3"/>
      <c r="D497" s="3"/>
    </row>
    <row r="498" spans="3:4" x14ac:dyDescent="0.25">
      <c r="C498" s="3"/>
      <c r="D498" s="3"/>
    </row>
    <row r="499" spans="3:4" x14ac:dyDescent="0.25">
      <c r="C499" s="3"/>
      <c r="D499" s="3"/>
    </row>
    <row r="500" spans="3:4" x14ac:dyDescent="0.25">
      <c r="C500" s="3"/>
      <c r="D500" s="3"/>
    </row>
    <row r="501" spans="3:4" x14ac:dyDescent="0.25">
      <c r="C501" s="3"/>
      <c r="D501" s="3"/>
    </row>
    <row r="502" spans="3:4" x14ac:dyDescent="0.25">
      <c r="C502" s="3"/>
      <c r="D502" s="3"/>
    </row>
    <row r="503" spans="3:4" x14ac:dyDescent="0.25">
      <c r="C503" s="3"/>
      <c r="D503" s="3"/>
    </row>
    <row r="504" spans="3:4" x14ac:dyDescent="0.25">
      <c r="C504" s="3"/>
      <c r="D504" s="3"/>
    </row>
    <row r="505" spans="3:4" x14ac:dyDescent="0.25">
      <c r="C505" s="3"/>
      <c r="D505" s="3"/>
    </row>
    <row r="506" spans="3:4" x14ac:dyDescent="0.25">
      <c r="C506" s="3"/>
      <c r="D506" s="3"/>
    </row>
    <row r="507" spans="3:4" x14ac:dyDescent="0.25">
      <c r="C507" s="3"/>
      <c r="D507" s="3"/>
    </row>
    <row r="508" spans="3:4" x14ac:dyDescent="0.25">
      <c r="C508" s="3"/>
      <c r="D508" s="3"/>
    </row>
    <row r="509" spans="3:4" x14ac:dyDescent="0.25">
      <c r="C509" s="3"/>
      <c r="D509" s="3"/>
    </row>
    <row r="510" spans="3:4" x14ac:dyDescent="0.25">
      <c r="C510" s="3"/>
      <c r="D510" s="3"/>
    </row>
    <row r="511" spans="3:4" x14ac:dyDescent="0.25">
      <c r="C511" s="3"/>
      <c r="D511" s="3"/>
    </row>
    <row r="512" spans="3:4" x14ac:dyDescent="0.25">
      <c r="C512" s="3"/>
      <c r="D512" s="3"/>
    </row>
    <row r="513" spans="3:4" x14ac:dyDescent="0.25">
      <c r="C513" s="3"/>
      <c r="D513" s="3"/>
    </row>
    <row r="514" spans="3:4" x14ac:dyDescent="0.25">
      <c r="C514" s="3"/>
      <c r="D514" s="3"/>
    </row>
    <row r="515" spans="3:4" x14ac:dyDescent="0.25">
      <c r="C515" s="3"/>
      <c r="D515" s="3"/>
    </row>
    <row r="516" spans="3:4" x14ac:dyDescent="0.25">
      <c r="C516" s="3"/>
      <c r="D516" s="3"/>
    </row>
    <row r="517" spans="3:4" x14ac:dyDescent="0.25">
      <c r="C517" s="3"/>
      <c r="D517" s="3"/>
    </row>
    <row r="518" spans="3:4" x14ac:dyDescent="0.25">
      <c r="C518" s="3"/>
      <c r="D518" s="3"/>
    </row>
    <row r="519" spans="3:4" x14ac:dyDescent="0.25">
      <c r="C519" s="3"/>
      <c r="D519" s="3"/>
    </row>
    <row r="520" spans="3:4" x14ac:dyDescent="0.25">
      <c r="C520" s="3"/>
      <c r="D520" s="3"/>
    </row>
    <row r="521" spans="3:4" x14ac:dyDescent="0.25">
      <c r="C521" s="3"/>
      <c r="D521" s="3"/>
    </row>
    <row r="522" spans="3:4" x14ac:dyDescent="0.25">
      <c r="C522" s="3"/>
      <c r="D522" s="3"/>
    </row>
    <row r="523" spans="3:4" x14ac:dyDescent="0.25">
      <c r="C523" s="3"/>
      <c r="D523" s="3"/>
    </row>
    <row r="524" spans="3:4" x14ac:dyDescent="0.25">
      <c r="C524" s="3"/>
      <c r="D524" s="3"/>
    </row>
    <row r="525" spans="3:4" x14ac:dyDescent="0.25">
      <c r="C525" s="3"/>
      <c r="D525" s="3"/>
    </row>
    <row r="526" spans="3:4" x14ac:dyDescent="0.25">
      <c r="C526" s="3"/>
      <c r="D526" s="3"/>
    </row>
    <row r="527" spans="3:4" x14ac:dyDescent="0.25">
      <c r="C527" s="3"/>
      <c r="D527" s="3"/>
    </row>
    <row r="528" spans="3:4" x14ac:dyDescent="0.25">
      <c r="C528" s="3"/>
      <c r="D528" s="3"/>
    </row>
    <row r="529" spans="3:4" x14ac:dyDescent="0.25">
      <c r="C529" s="3"/>
      <c r="D529" s="3"/>
    </row>
    <row r="530" spans="3:4" x14ac:dyDescent="0.25">
      <c r="C530" s="3"/>
      <c r="D530" s="3"/>
    </row>
    <row r="531" spans="3:4" x14ac:dyDescent="0.25">
      <c r="C531" s="3"/>
      <c r="D531" s="3"/>
    </row>
    <row r="532" spans="3:4" x14ac:dyDescent="0.25">
      <c r="C532" s="3"/>
      <c r="D532" s="3"/>
    </row>
    <row r="533" spans="3:4" x14ac:dyDescent="0.25">
      <c r="C533" s="3"/>
      <c r="D533" s="3"/>
    </row>
    <row r="534" spans="3:4" x14ac:dyDescent="0.25">
      <c r="C534" s="3"/>
      <c r="D534" s="3"/>
    </row>
    <row r="535" spans="3:4" x14ac:dyDescent="0.25">
      <c r="C535" s="3"/>
      <c r="D535" s="3"/>
    </row>
    <row r="536" spans="3:4" x14ac:dyDescent="0.25">
      <c r="C536" s="3"/>
      <c r="D536" s="3"/>
    </row>
    <row r="537" spans="3:4" x14ac:dyDescent="0.25">
      <c r="C537" s="3"/>
      <c r="D537" s="3"/>
    </row>
    <row r="538" spans="3:4" x14ac:dyDescent="0.25">
      <c r="C538" s="3"/>
      <c r="D538" s="3"/>
    </row>
    <row r="539" spans="3:4" x14ac:dyDescent="0.25">
      <c r="C539" s="3"/>
      <c r="D539" s="3"/>
    </row>
    <row r="540" spans="3:4" x14ac:dyDescent="0.25">
      <c r="C540" s="3"/>
      <c r="D540" s="3"/>
    </row>
    <row r="541" spans="3:4" x14ac:dyDescent="0.25">
      <c r="C541" s="3"/>
      <c r="D541" s="3"/>
    </row>
    <row r="542" spans="3:4" x14ac:dyDescent="0.25">
      <c r="C542" s="3"/>
      <c r="D542" s="3"/>
    </row>
    <row r="543" spans="3:4" x14ac:dyDescent="0.25">
      <c r="C543" s="3"/>
      <c r="D543" s="3"/>
    </row>
    <row r="544" spans="3:4" x14ac:dyDescent="0.25">
      <c r="C544" s="3"/>
      <c r="D544" s="3"/>
    </row>
    <row r="545" spans="3:4" x14ac:dyDescent="0.25">
      <c r="C545" s="3"/>
      <c r="D545" s="3"/>
    </row>
    <row r="546" spans="3:4" x14ac:dyDescent="0.25">
      <c r="C546" s="3"/>
      <c r="D546" s="3"/>
    </row>
    <row r="547" spans="3:4" x14ac:dyDescent="0.25">
      <c r="C547" s="3"/>
      <c r="D547" s="3"/>
    </row>
    <row r="548" spans="3:4" x14ac:dyDescent="0.25">
      <c r="C548" s="3"/>
      <c r="D548" s="3"/>
    </row>
    <row r="549" spans="3:4" x14ac:dyDescent="0.25">
      <c r="C549" s="3"/>
      <c r="D549" s="3"/>
    </row>
    <row r="550" spans="3:4" x14ac:dyDescent="0.25">
      <c r="C550" s="3"/>
      <c r="D550" s="3"/>
    </row>
    <row r="551" spans="3:4" x14ac:dyDescent="0.25">
      <c r="C551" s="3"/>
      <c r="D551" s="3"/>
    </row>
    <row r="552" spans="3:4" x14ac:dyDescent="0.25">
      <c r="C552" s="3"/>
      <c r="D552" s="3"/>
    </row>
    <row r="553" spans="3:4" x14ac:dyDescent="0.25">
      <c r="C553" s="3"/>
      <c r="D553" s="3"/>
    </row>
    <row r="554" spans="3:4" x14ac:dyDescent="0.25">
      <c r="C554" s="3"/>
      <c r="D554" s="3"/>
    </row>
    <row r="555" spans="3:4" x14ac:dyDescent="0.25">
      <c r="C555" s="3"/>
      <c r="D555" s="3"/>
    </row>
    <row r="556" spans="3:4" x14ac:dyDescent="0.25">
      <c r="C556" s="3"/>
      <c r="D556" s="3"/>
    </row>
    <row r="557" spans="3:4" x14ac:dyDescent="0.25">
      <c r="C557" s="3"/>
      <c r="D557" s="3"/>
    </row>
    <row r="558" spans="3:4" x14ac:dyDescent="0.25">
      <c r="C558" s="3"/>
      <c r="D558" s="3"/>
    </row>
    <row r="559" spans="3:4" x14ac:dyDescent="0.25">
      <c r="C559" s="3"/>
      <c r="D559" s="3"/>
    </row>
    <row r="560" spans="3:4" x14ac:dyDescent="0.25">
      <c r="C560" s="3"/>
      <c r="D560" s="3"/>
    </row>
    <row r="561" spans="3:4" x14ac:dyDescent="0.25">
      <c r="C561" s="3"/>
      <c r="D561" s="3"/>
    </row>
    <row r="562" spans="3:4" x14ac:dyDescent="0.25">
      <c r="C562" s="3"/>
      <c r="D562" s="3"/>
    </row>
    <row r="563" spans="3:4" x14ac:dyDescent="0.25">
      <c r="C563" s="3"/>
      <c r="D563" s="3"/>
    </row>
    <row r="564" spans="3:4" x14ac:dyDescent="0.25">
      <c r="C564" s="3"/>
      <c r="D564" s="3"/>
    </row>
    <row r="565" spans="3:4" x14ac:dyDescent="0.25">
      <c r="C565" s="3"/>
      <c r="D565" s="3"/>
    </row>
    <row r="566" spans="3:4" x14ac:dyDescent="0.25">
      <c r="C566" s="3"/>
      <c r="D566" s="3"/>
    </row>
    <row r="567" spans="3:4" x14ac:dyDescent="0.25">
      <c r="C567" s="3"/>
      <c r="D567" s="3"/>
    </row>
    <row r="568" spans="3:4" x14ac:dyDescent="0.25">
      <c r="C568" s="3"/>
      <c r="D568" s="3"/>
    </row>
    <row r="569" spans="3:4" x14ac:dyDescent="0.25">
      <c r="C569" s="3"/>
      <c r="D569" s="3"/>
    </row>
  </sheetData>
  <mergeCells count="3">
    <mergeCell ref="A1:B1"/>
    <mergeCell ref="A30:F30"/>
    <mergeCell ref="A38:B38"/>
  </mergeCells>
  <printOptions horizontalCentered="1"/>
  <pageMargins left="0.27559055118110237" right="0.27559055118110237" top="0.94488188976377963" bottom="0.27559055118110237" header="0.19685039370078741" footer="0.15748031496062992"/>
  <pageSetup scale="84" orientation="portrait" r:id="rId1"/>
  <headerFooter alignWithMargins="0">
    <oddHeader>&amp;C&amp;"StobiSerif Regular,Bold"&amp;12PËRMBLEDHJE
e zbatimit të buxhetit të përgjithshëm të Ministrisë së Mbrojtjes, që nga data 31.03.2026
(përmbledhje e artikujve)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реал.на Буџет на МО, 31.03.2026</vt:lpstr>
      <vt:lpstr>Sheet1</vt:lpstr>
      <vt:lpstr>'реал.на Буџет на МО, 31.03.2026'!Print_Area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2026-04-27T08:03:54Z</dcterms:modified>
</cp:coreProperties>
</file>