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iacev\Desktop\budzet 2026\"/>
    </mc:Choice>
  </mc:AlternateContent>
  <bookViews>
    <workbookView xWindow="0" yWindow="0" windowWidth="21570" windowHeight="7995"/>
  </bookViews>
  <sheets>
    <sheet name="PB.2026.site smetkи" sheetId="1" r:id="rId1"/>
  </sheets>
  <definedNames>
    <definedName name="_xlnm._FilterDatabase" localSheetId="0" hidden="1">'PB.2026.site smetkи'!$A$2:$B$108</definedName>
    <definedName name="_xlnm.Print_Area" localSheetId="0">'PB.2026.site smetkи'!$A$1:$G$116</definedName>
    <definedName name="_xlnm.Print_Titles" localSheetId="0">'PB.2026.site smetkи'!$1:$2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110" i="1" s="1"/>
  <c r="D5" i="1"/>
  <c r="E5" i="1"/>
  <c r="E110" i="1" s="1"/>
  <c r="F5" i="1"/>
  <c r="G6" i="1"/>
  <c r="G7" i="1"/>
  <c r="G5" i="1" s="1"/>
  <c r="G110" i="1" s="1"/>
  <c r="G8" i="1"/>
  <c r="C9" i="1"/>
  <c r="E9" i="1"/>
  <c r="E4" i="1" s="1"/>
  <c r="F9" i="1"/>
  <c r="D10" i="1"/>
  <c r="G10" i="1"/>
  <c r="G11" i="1"/>
  <c r="D12" i="1"/>
  <c r="D9" i="1" s="1"/>
  <c r="G13" i="1"/>
  <c r="G14" i="1"/>
  <c r="D15" i="1"/>
  <c r="G15" i="1" s="1"/>
  <c r="G16" i="1"/>
  <c r="C17" i="1"/>
  <c r="C114" i="1" s="1"/>
  <c r="D17" i="1"/>
  <c r="D114" i="1" s="1"/>
  <c r="E17" i="1"/>
  <c r="F17" i="1"/>
  <c r="F4" i="1" s="1"/>
  <c r="G18" i="1"/>
  <c r="G17" i="1" s="1"/>
  <c r="G19" i="1"/>
  <c r="D20" i="1"/>
  <c r="E20" i="1"/>
  <c r="F20" i="1"/>
  <c r="D21" i="1"/>
  <c r="E21" i="1"/>
  <c r="F21" i="1"/>
  <c r="C22" i="1"/>
  <c r="G22" i="1" s="1"/>
  <c r="G21" i="1" s="1"/>
  <c r="G20" i="1" s="1"/>
  <c r="G23" i="1"/>
  <c r="G24" i="1"/>
  <c r="G25" i="1"/>
  <c r="E26" i="1"/>
  <c r="F26" i="1"/>
  <c r="C27" i="1"/>
  <c r="D27" i="1"/>
  <c r="E27" i="1"/>
  <c r="F27" i="1"/>
  <c r="G28" i="1"/>
  <c r="G27" i="1" s="1"/>
  <c r="G29" i="1"/>
  <c r="C30" i="1"/>
  <c r="C26" i="1" s="1"/>
  <c r="D30" i="1"/>
  <c r="D26" i="1" s="1"/>
  <c r="E30" i="1"/>
  <c r="F30" i="1"/>
  <c r="G31" i="1"/>
  <c r="G30" i="1" s="1"/>
  <c r="G26" i="1" s="1"/>
  <c r="G32" i="1"/>
  <c r="G33" i="1"/>
  <c r="G34" i="1"/>
  <c r="G35" i="1"/>
  <c r="C37" i="1"/>
  <c r="C115" i="1" s="1"/>
  <c r="D37" i="1"/>
  <c r="D36" i="1" s="1"/>
  <c r="E37" i="1"/>
  <c r="E115" i="1" s="1"/>
  <c r="F37" i="1"/>
  <c r="F36" i="1" s="1"/>
  <c r="G38" i="1"/>
  <c r="G39" i="1"/>
  <c r="G40" i="1"/>
  <c r="G37" i="1" s="1"/>
  <c r="C41" i="1"/>
  <c r="D41" i="1"/>
  <c r="E41" i="1"/>
  <c r="C42" i="1"/>
  <c r="D42" i="1"/>
  <c r="E42" i="1"/>
  <c r="E112" i="1" s="1"/>
  <c r="F42" i="1"/>
  <c r="F112" i="1" s="1"/>
  <c r="G43" i="1"/>
  <c r="G42" i="1" s="1"/>
  <c r="C44" i="1"/>
  <c r="D44" i="1"/>
  <c r="E44" i="1"/>
  <c r="F44" i="1"/>
  <c r="G45" i="1"/>
  <c r="G44" i="1" s="1"/>
  <c r="D46" i="1"/>
  <c r="D47" i="1"/>
  <c r="E47" i="1"/>
  <c r="E46" i="1" s="1"/>
  <c r="F47" i="1"/>
  <c r="F46" i="1" s="1"/>
  <c r="D48" i="1"/>
  <c r="E48" i="1"/>
  <c r="F48" i="1"/>
  <c r="C49" i="1"/>
  <c r="G49" i="1" s="1"/>
  <c r="G48" i="1" s="1"/>
  <c r="C51" i="1"/>
  <c r="D51" i="1"/>
  <c r="F51" i="1"/>
  <c r="C52" i="1"/>
  <c r="D52" i="1"/>
  <c r="E52" i="1"/>
  <c r="F52" i="1"/>
  <c r="F110" i="1" s="1"/>
  <c r="G52" i="1"/>
  <c r="G53" i="1"/>
  <c r="G54" i="1"/>
  <c r="G55" i="1"/>
  <c r="C56" i="1"/>
  <c r="D56" i="1"/>
  <c r="E56" i="1"/>
  <c r="F56" i="1"/>
  <c r="F111" i="1" s="1"/>
  <c r="G56" i="1"/>
  <c r="G51" i="1" s="1"/>
  <c r="G57" i="1"/>
  <c r="G58" i="1"/>
  <c r="G59" i="1"/>
  <c r="G60" i="1"/>
  <c r="G61" i="1"/>
  <c r="C62" i="1"/>
  <c r="D62" i="1"/>
  <c r="E62" i="1"/>
  <c r="E51" i="1" s="1"/>
  <c r="F62" i="1"/>
  <c r="G62" i="1"/>
  <c r="G63" i="1"/>
  <c r="F64" i="1"/>
  <c r="C65" i="1"/>
  <c r="C64" i="1" s="1"/>
  <c r="C50" i="1" s="1"/>
  <c r="D65" i="1"/>
  <c r="D64" i="1" s="1"/>
  <c r="E65" i="1"/>
  <c r="E64" i="1" s="1"/>
  <c r="F65" i="1"/>
  <c r="G66" i="1"/>
  <c r="G65" i="1" s="1"/>
  <c r="G64" i="1" s="1"/>
  <c r="G67" i="1"/>
  <c r="G68" i="1"/>
  <c r="C69" i="1"/>
  <c r="D69" i="1"/>
  <c r="C70" i="1"/>
  <c r="D70" i="1"/>
  <c r="E70" i="1"/>
  <c r="E69" i="1" s="1"/>
  <c r="F70" i="1"/>
  <c r="F69" i="1" s="1"/>
  <c r="G71" i="1"/>
  <c r="G72" i="1"/>
  <c r="G73" i="1"/>
  <c r="G74" i="1"/>
  <c r="G75" i="1"/>
  <c r="G76" i="1"/>
  <c r="G70" i="1" s="1"/>
  <c r="G69" i="1" s="1"/>
  <c r="C77" i="1"/>
  <c r="D77" i="1"/>
  <c r="C78" i="1"/>
  <c r="D78" i="1"/>
  <c r="D115" i="1" s="1"/>
  <c r="E78" i="1"/>
  <c r="E77" i="1" s="1"/>
  <c r="F78" i="1"/>
  <c r="F77" i="1" s="1"/>
  <c r="G78" i="1"/>
  <c r="G77" i="1" s="1"/>
  <c r="G79" i="1"/>
  <c r="C81" i="1"/>
  <c r="C80" i="1" s="1"/>
  <c r="D81" i="1"/>
  <c r="D80" i="1" s="1"/>
  <c r="C82" i="1"/>
  <c r="D82" i="1"/>
  <c r="E82" i="1"/>
  <c r="E81" i="1" s="1"/>
  <c r="E80" i="1" s="1"/>
  <c r="F82" i="1"/>
  <c r="F81" i="1" s="1"/>
  <c r="F80" i="1" s="1"/>
  <c r="G82" i="1"/>
  <c r="G83" i="1"/>
  <c r="G84" i="1"/>
  <c r="C85" i="1"/>
  <c r="D85" i="1"/>
  <c r="E85" i="1"/>
  <c r="F85" i="1"/>
  <c r="G86" i="1"/>
  <c r="G85" i="1" s="1"/>
  <c r="G87" i="1"/>
  <c r="C89" i="1"/>
  <c r="C88" i="1" s="1"/>
  <c r="D89" i="1"/>
  <c r="D88" i="1" s="1"/>
  <c r="C90" i="1"/>
  <c r="D90" i="1"/>
  <c r="E90" i="1"/>
  <c r="E89" i="1" s="1"/>
  <c r="E88" i="1" s="1"/>
  <c r="F90" i="1"/>
  <c r="F89" i="1" s="1"/>
  <c r="G90" i="1"/>
  <c r="G89" i="1" s="1"/>
  <c r="G88" i="1" s="1"/>
  <c r="G91" i="1"/>
  <c r="G92" i="1"/>
  <c r="G93" i="1"/>
  <c r="G94" i="1"/>
  <c r="G95" i="1"/>
  <c r="C96" i="1"/>
  <c r="D96" i="1"/>
  <c r="E96" i="1"/>
  <c r="C97" i="1"/>
  <c r="D97" i="1"/>
  <c r="E97" i="1"/>
  <c r="F97" i="1"/>
  <c r="F96" i="1" s="1"/>
  <c r="G98" i="1"/>
  <c r="G97" i="1" s="1"/>
  <c r="G96" i="1" s="1"/>
  <c r="C100" i="1"/>
  <c r="C99" i="1" s="1"/>
  <c r="C101" i="1"/>
  <c r="D101" i="1"/>
  <c r="E101" i="1"/>
  <c r="F101" i="1"/>
  <c r="F100" i="1" s="1"/>
  <c r="F99" i="1" s="1"/>
  <c r="G102" i="1"/>
  <c r="G101" i="1" s="1"/>
  <c r="G100" i="1" s="1"/>
  <c r="G99" i="1" s="1"/>
  <c r="G103" i="1"/>
  <c r="G104" i="1"/>
  <c r="G105" i="1"/>
  <c r="C106" i="1"/>
  <c r="D106" i="1"/>
  <c r="D100" i="1" s="1"/>
  <c r="D99" i="1" s="1"/>
  <c r="E106" i="1"/>
  <c r="E100" i="1" s="1"/>
  <c r="E99" i="1" s="1"/>
  <c r="F106" i="1"/>
  <c r="G106" i="1"/>
  <c r="G107" i="1"/>
  <c r="D110" i="1"/>
  <c r="E111" i="1"/>
  <c r="C112" i="1"/>
  <c r="D112" i="1"/>
  <c r="D113" i="1"/>
  <c r="E113" i="1"/>
  <c r="F113" i="1"/>
  <c r="F114" i="1"/>
  <c r="G50" i="1" l="1"/>
  <c r="G114" i="1"/>
  <c r="F116" i="1"/>
  <c r="D4" i="1"/>
  <c r="D3" i="1" s="1"/>
  <c r="D111" i="1"/>
  <c r="D116" i="1" s="1"/>
  <c r="G81" i="1"/>
  <c r="G80" i="1" s="1"/>
  <c r="E50" i="1"/>
  <c r="G112" i="1"/>
  <c r="G41" i="1"/>
  <c r="G47" i="1"/>
  <c r="G46" i="1" s="1"/>
  <c r="G113" i="1"/>
  <c r="G9" i="1"/>
  <c r="F88" i="1"/>
  <c r="F50" i="1"/>
  <c r="G115" i="1"/>
  <c r="G36" i="1"/>
  <c r="D50" i="1"/>
  <c r="D108" i="1" s="1"/>
  <c r="E3" i="1"/>
  <c r="E108" i="1" s="1"/>
  <c r="F115" i="1"/>
  <c r="E36" i="1"/>
  <c r="E114" i="1"/>
  <c r="E116" i="1" s="1"/>
  <c r="C48" i="1"/>
  <c r="F41" i="1"/>
  <c r="F3" i="1" s="1"/>
  <c r="F108" i="1" s="1"/>
  <c r="C36" i="1"/>
  <c r="C21" i="1"/>
  <c r="C20" i="1" s="1"/>
  <c r="C4" i="1"/>
  <c r="G12" i="1"/>
  <c r="C47" i="1" l="1"/>
  <c r="C46" i="1" s="1"/>
  <c r="C113" i="1"/>
  <c r="G111" i="1"/>
  <c r="G116" i="1" s="1"/>
  <c r="G4" i="1"/>
  <c r="G3" i="1" s="1"/>
  <c r="G108" i="1" s="1"/>
  <c r="C3" i="1"/>
  <c r="C108" i="1" s="1"/>
  <c r="C111" i="1"/>
  <c r="C116" i="1" s="1"/>
</calcChain>
</file>

<file path=xl/sharedStrings.xml><?xml version="1.0" encoding="utf-8"?>
<sst xmlns="http://schemas.openxmlformats.org/spreadsheetml/2006/main" count="126" uniqueCount="58">
  <si>
    <t>ВКУПНО</t>
  </si>
  <si>
    <t>КАПИТАЛНИ РАСХОДИ</t>
  </si>
  <si>
    <t>СУБВЕНЦИИ И ТРАНСФЕРИ</t>
  </si>
  <si>
    <t>ТЕКОВНИ ТРАНСФЕРИ ДО ЕДИНИЦИТЕ НА ЛОКАЛНАТА САМОУПРАВА</t>
  </si>
  <si>
    <t>ТЕКОВНИ ТРАНСФЕРИ ДО ВОНБУЏЕТСКИ ФОНДОВИ</t>
  </si>
  <si>
    <t>СТОКИ И УСЛУГИ</t>
  </si>
  <si>
    <t>ПЛАТИ И НАДОМЕСТОЦИ</t>
  </si>
  <si>
    <t>Разни трансфери</t>
  </si>
  <si>
    <t>Други тековни расходи</t>
  </si>
  <si>
    <t>Договорни услуги</t>
  </si>
  <si>
    <t xml:space="preserve">Материјали и ситен инвентар </t>
  </si>
  <si>
    <t>Патни и дневни расходи</t>
  </si>
  <si>
    <t>Воена академија</t>
  </si>
  <si>
    <t>ВОЕНА АКАДЕМИЈА</t>
  </si>
  <si>
    <t>Други објекти</t>
  </si>
  <si>
    <t>Изградба и реконструкција на објекти и инфраструктура</t>
  </si>
  <si>
    <t>5Б</t>
  </si>
  <si>
    <t>Поправка и тековно одржување</t>
  </si>
  <si>
    <t>Комунални услуги, греење, комуникација и транспорт</t>
  </si>
  <si>
    <t>Тековно одржување на објекти и инфраструктура</t>
  </si>
  <si>
    <t>ОДРЖУВАЊЕ НА ОБЈЕКТИ И ИНФРАСТРУКТУРА</t>
  </si>
  <si>
    <t>Придонеси за социјално осигурување</t>
  </si>
  <si>
    <t>Основни плати</t>
  </si>
  <si>
    <t>Меѓународни мисии и операции</t>
  </si>
  <si>
    <t>МЕЃУНАРОДНИ МИСИИ И ОПЕРАЦИИ</t>
  </si>
  <si>
    <t>Купување на опрема и машини</t>
  </si>
  <si>
    <t>Интеграција во НАТО</t>
  </si>
  <si>
    <t>ВА</t>
  </si>
  <si>
    <t>Логистика во АРСМ</t>
  </si>
  <si>
    <t>Обука</t>
  </si>
  <si>
    <t>Надоместоци</t>
  </si>
  <si>
    <t>Функционирање на АРСМ</t>
  </si>
  <si>
    <t>АРСМ</t>
  </si>
  <si>
    <t>Наменски дотации</t>
  </si>
  <si>
    <t>Тековни трансфери до единиците на локалната самоуправа</t>
  </si>
  <si>
    <t>Пренесување на надлежности на ЕЛС</t>
  </si>
  <si>
    <t>А2</t>
  </si>
  <si>
    <t>ДЕЦЕНТРАЛИЗАЦИЈА</t>
  </si>
  <si>
    <t>A</t>
  </si>
  <si>
    <t>Трансфери до Фондот за ПИОМ</t>
  </si>
  <si>
    <t>Реформа во Министерството за одбрана</t>
  </si>
  <si>
    <t>Купување на мебел</t>
  </si>
  <si>
    <t>Опремување и модернизација во МО</t>
  </si>
  <si>
    <t>1A</t>
  </si>
  <si>
    <t>Меѓународни активности</t>
  </si>
  <si>
    <t>Стручно оспособување и усовршување во земјата и странство</t>
  </si>
  <si>
    <t>Трансфери до невладини организации</t>
  </si>
  <si>
    <t>Привремени вработувања</t>
  </si>
  <si>
    <t>Администрација</t>
  </si>
  <si>
    <t>АДМИНИСТРАЦИЈА</t>
  </si>
  <si>
    <t>7(3+4+5+6)</t>
  </si>
  <si>
    <t>ВКУПНО:</t>
  </si>
  <si>
    <t xml:space="preserve">
сметка 785</t>
  </si>
  <si>
    <t xml:space="preserve">
сметка 787</t>
  </si>
  <si>
    <t xml:space="preserve"> 
сметка 631</t>
  </si>
  <si>
    <t xml:space="preserve">
сметка 637</t>
  </si>
  <si>
    <t>Назив на 
програма, потпрограма и ставка</t>
  </si>
  <si>
    <t>програма, потрограма и ставка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</si>
</sst>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ден.&quot;"/>
    <numFmt numFmtId="165" formatCode="_-* #,##0.00_-;\-* #,##0.0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sz val="10"/>
      <name val="StobiSerif Regular"/>
      <family val="3"/>
    </font>
    <font>
      <b/>
      <sz val="10"/>
      <name val="StobiSerif Regular"/>
      <family val="3"/>
    </font>
    <font>
      <sz val="8"/>
      <name val="StobiSerif Regular"/>
      <family val="3"/>
    </font>
    <font>
      <b/>
      <sz val="9"/>
      <name val="StobiSerif Regular"/>
      <family val="3"/>
    </font>
    <font>
      <sz val="9"/>
      <name val="StobiSerif Regular"/>
      <family val="3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 wrapText="1"/>
      <protection locked="0"/>
    </xf>
    <xf numFmtId="165" fontId="1" fillId="0" borderId="0" applyFont="0" applyFill="0" applyBorder="0" applyAlignment="0" applyProtection="0"/>
  </cellStyleXfs>
  <cellXfs count="74">
    <xf numFmtId="0" fontId="0" fillId="0" borderId="0" xfId="0">
      <alignment vertical="center" wrapText="1"/>
      <protection locked="0"/>
    </xf>
    <xf numFmtId="0" fontId="2" fillId="0" borderId="0" xfId="0" applyFont="1" applyFill="1" applyAlignment="1">
      <alignment vertical="center"/>
      <protection locked="0"/>
    </xf>
    <xf numFmtId="0" fontId="2" fillId="0" borderId="0" xfId="0" applyFont="1" applyFill="1" applyBorder="1" applyAlignment="1">
      <alignment vertical="center"/>
      <protection locked="0"/>
    </xf>
    <xf numFmtId="0" fontId="2" fillId="0" borderId="0" xfId="0" applyFont="1" applyFill="1" applyAlignment="1">
      <alignment vertical="center" wrapText="1"/>
      <protection locked="0"/>
    </xf>
    <xf numFmtId="1" fontId="2" fillId="0" borderId="0" xfId="0" applyNumberFormat="1" applyFont="1" applyFill="1" applyAlignment="1">
      <alignment vertical="center"/>
      <protection locked="0"/>
    </xf>
    <xf numFmtId="3" fontId="2" fillId="0" borderId="1" xfId="0" applyNumberFormat="1" applyFont="1" applyFill="1" applyBorder="1" applyAlignment="1">
      <alignment horizontal="center" vertical="center" wrapText="1"/>
      <protection locked="0"/>
    </xf>
    <xf numFmtId="3" fontId="2" fillId="0" borderId="2" xfId="0" applyNumberFormat="1" applyFont="1" applyFill="1" applyBorder="1" applyAlignment="1">
      <alignment horizontal="center" vertical="center" wrapText="1"/>
      <protection locked="0"/>
    </xf>
    <xf numFmtId="3" fontId="2" fillId="0" borderId="3" xfId="0" applyNumberFormat="1" applyFont="1" applyFill="1" applyBorder="1" applyAlignment="1">
      <alignment horizontal="center" vertical="center" wrapText="1"/>
      <protection locked="0"/>
    </xf>
    <xf numFmtId="3" fontId="2" fillId="0" borderId="0" xfId="0" applyNumberFormat="1" applyFont="1" applyFill="1" applyBorder="1" applyAlignment="1">
      <alignment vertical="center"/>
      <protection locked="0"/>
    </xf>
    <xf numFmtId="3" fontId="3" fillId="2" borderId="4" xfId="0" applyNumberFormat="1" applyFont="1" applyFill="1" applyBorder="1" applyAlignment="1">
      <alignment vertical="center" wrapText="1"/>
      <protection locked="0"/>
    </xf>
    <xf numFmtId="164" fontId="3" fillId="2" borderId="4" xfId="0" applyNumberFormat="1" applyFont="1" applyFill="1" applyBorder="1" applyAlignment="1">
      <alignment horizontal="center" vertical="center" wrapText="1"/>
      <protection locked="0"/>
    </xf>
    <xf numFmtId="1" fontId="3" fillId="2" borderId="5" xfId="0" applyNumberFormat="1" applyFont="1" applyFill="1" applyBorder="1" applyAlignment="1">
      <alignment vertical="center"/>
      <protection locked="0"/>
    </xf>
    <xf numFmtId="3" fontId="2" fillId="0" borderId="6" xfId="0" applyNumberFormat="1" applyFont="1" applyFill="1" applyBorder="1" applyAlignment="1">
      <alignment vertical="center" wrapText="1"/>
      <protection locked="0"/>
    </xf>
    <xf numFmtId="3" fontId="2" fillId="0" borderId="7" xfId="0" applyNumberFormat="1" applyFont="1" applyFill="1" applyBorder="1" applyAlignment="1">
      <alignment vertical="center" wrapText="1"/>
      <protection locked="0"/>
    </xf>
    <xf numFmtId="0" fontId="2" fillId="0" borderId="7" xfId="0" applyFont="1" applyFill="1" applyBorder="1" applyAlignment="1">
      <alignment vertical="center" wrapText="1"/>
      <protection locked="0"/>
    </xf>
    <xf numFmtId="1" fontId="2" fillId="0" borderId="8" xfId="0" applyNumberFormat="1" applyFont="1" applyFill="1" applyBorder="1" applyAlignment="1">
      <alignment horizontal="right" vertical="center" wrapText="1"/>
      <protection locked="0"/>
    </xf>
    <xf numFmtId="164" fontId="4" fillId="0" borderId="7" xfId="0" applyNumberFormat="1" applyFont="1" applyFill="1" applyBorder="1" applyAlignment="1">
      <alignment vertical="center" wrapText="1"/>
      <protection locked="0"/>
    </xf>
    <xf numFmtId="1" fontId="2" fillId="0" borderId="8" xfId="0" applyNumberFormat="1" applyFont="1" applyFill="1" applyBorder="1" applyAlignment="1">
      <alignment vertical="center" wrapText="1"/>
      <protection locked="0"/>
    </xf>
    <xf numFmtId="3" fontId="2" fillId="0" borderId="9" xfId="0" applyNumberFormat="1" applyFont="1" applyFill="1" applyBorder="1" applyAlignment="1">
      <alignment vertical="center" wrapText="1"/>
      <protection locked="0"/>
    </xf>
    <xf numFmtId="3" fontId="2" fillId="0" borderId="10" xfId="0" applyNumberFormat="1" applyFont="1" applyFill="1" applyBorder="1" applyAlignment="1">
      <alignment vertical="center" wrapText="1"/>
      <protection locked="0"/>
    </xf>
    <xf numFmtId="0" fontId="2" fillId="0" borderId="10" xfId="0" applyFont="1" applyFill="1" applyBorder="1" applyAlignment="1">
      <alignment vertical="center" wrapText="1"/>
      <protection locked="0"/>
    </xf>
    <xf numFmtId="1" fontId="2" fillId="0" borderId="11" xfId="0" applyNumberFormat="1" applyFont="1" applyFill="1" applyBorder="1" applyAlignment="1">
      <alignment horizontal="right" vertical="center"/>
      <protection locked="0"/>
    </xf>
    <xf numFmtId="3" fontId="2" fillId="0" borderId="0" xfId="0" applyNumberFormat="1" applyFont="1" applyFill="1" applyAlignment="1">
      <alignment vertical="center"/>
      <protection locked="0"/>
    </xf>
    <xf numFmtId="1" fontId="2" fillId="0" borderId="12" xfId="0" applyNumberFormat="1" applyFont="1" applyFill="1" applyBorder="1" applyAlignment="1">
      <alignment horizontal="center" vertical="center"/>
      <protection locked="0"/>
    </xf>
    <xf numFmtId="1" fontId="2" fillId="0" borderId="13" xfId="0" applyNumberFormat="1" applyFont="1" applyFill="1" applyBorder="1" applyAlignment="1">
      <alignment horizontal="center" vertical="center"/>
      <protection locked="0"/>
    </xf>
    <xf numFmtId="3" fontId="3" fillId="3" borderId="14" xfId="0" applyNumberFormat="1" applyFont="1" applyFill="1" applyBorder="1" applyAlignment="1">
      <alignment vertical="center" wrapText="1"/>
      <protection locked="0"/>
    </xf>
    <xf numFmtId="3" fontId="3" fillId="3" borderId="4" xfId="0" applyNumberFormat="1" applyFont="1" applyFill="1" applyBorder="1" applyAlignment="1">
      <alignment vertical="center" wrapText="1"/>
      <protection locked="0"/>
    </xf>
    <xf numFmtId="0" fontId="3" fillId="3" borderId="4" xfId="0" applyFont="1" applyFill="1" applyBorder="1" applyAlignment="1">
      <alignment horizontal="center" vertical="center" wrapText="1"/>
      <protection locked="0"/>
    </xf>
    <xf numFmtId="1" fontId="2" fillId="3" borderId="5" xfId="0" applyNumberFormat="1" applyFont="1" applyFill="1" applyBorder="1" applyAlignment="1">
      <alignment vertical="center"/>
      <protection locked="0"/>
    </xf>
    <xf numFmtId="4" fontId="2" fillId="0" borderId="0" xfId="0" applyNumberFormat="1" applyFont="1" applyFill="1" applyAlignment="1">
      <alignment vertical="center"/>
      <protection locked="0"/>
    </xf>
    <xf numFmtId="3" fontId="3" fillId="0" borderId="6" xfId="0" applyNumberFormat="1" applyFont="1" applyFill="1" applyBorder="1" applyAlignment="1">
      <alignment vertical="center" wrapText="1"/>
      <protection locked="0"/>
    </xf>
    <xf numFmtId="3" fontId="3" fillId="0" borderId="7" xfId="0" applyNumberFormat="1" applyFont="1" applyFill="1" applyBorder="1" applyAlignment="1">
      <alignment vertical="center" wrapText="1"/>
      <protection locked="0"/>
    </xf>
    <xf numFmtId="0" fontId="3" fillId="0" borderId="7" xfId="0" applyFont="1" applyFill="1" applyBorder="1" applyAlignment="1">
      <alignment vertical="center" wrapText="1"/>
      <protection locked="0"/>
    </xf>
    <xf numFmtId="1" fontId="3" fillId="0" borderId="8" xfId="0" applyNumberFormat="1" applyFont="1" applyFill="1" applyBorder="1" applyAlignment="1">
      <alignment horizontal="right" vertical="center" wrapText="1"/>
      <protection locked="0"/>
    </xf>
    <xf numFmtId="3" fontId="3" fillId="4" borderId="6" xfId="0" applyNumberFormat="1" applyFont="1" applyFill="1" applyBorder="1" applyAlignment="1">
      <alignment vertical="center" wrapText="1"/>
      <protection locked="0"/>
    </xf>
    <xf numFmtId="3" fontId="3" fillId="4" borderId="7" xfId="0" applyNumberFormat="1" applyFont="1" applyFill="1" applyBorder="1" applyAlignment="1">
      <alignment vertical="center" wrapText="1"/>
      <protection locked="0"/>
    </xf>
    <xf numFmtId="0" fontId="3" fillId="4" borderId="7" xfId="0" applyFont="1" applyFill="1" applyBorder="1" applyAlignment="1">
      <alignment vertical="center" wrapText="1"/>
      <protection locked="0"/>
    </xf>
    <xf numFmtId="1" fontId="3" fillId="4" borderId="8" xfId="0" applyNumberFormat="1" applyFont="1" applyFill="1" applyBorder="1" applyAlignment="1">
      <alignment horizontal="right" vertical="center" wrapText="1"/>
      <protection locked="0"/>
    </xf>
    <xf numFmtId="3" fontId="3" fillId="5" borderId="6" xfId="0" applyNumberFormat="1" applyFont="1" applyFill="1" applyBorder="1" applyAlignment="1">
      <alignment vertical="center" wrapText="1"/>
      <protection locked="0"/>
    </xf>
    <xf numFmtId="3" fontId="3" fillId="5" borderId="7" xfId="0" applyNumberFormat="1" applyFont="1" applyFill="1" applyBorder="1" applyAlignment="1">
      <alignment vertical="center" wrapText="1"/>
      <protection locked="0"/>
    </xf>
    <xf numFmtId="0" fontId="3" fillId="5" borderId="7" xfId="0" applyFont="1" applyFill="1" applyBorder="1" applyAlignment="1">
      <alignment vertical="center" wrapText="1"/>
      <protection locked="0"/>
    </xf>
    <xf numFmtId="0" fontId="3" fillId="5" borderId="8" xfId="0" applyFont="1" applyFill="1" applyBorder="1" applyAlignment="1">
      <alignment vertical="center"/>
      <protection locked="0"/>
    </xf>
    <xf numFmtId="0" fontId="5" fillId="4" borderId="7" xfId="0" applyFont="1" applyFill="1" applyBorder="1" applyAlignment="1">
      <alignment vertical="center" wrapText="1"/>
      <protection locked="0"/>
    </xf>
    <xf numFmtId="0" fontId="5" fillId="5" borderId="7" xfId="0" applyFont="1" applyFill="1" applyBorder="1" applyAlignment="1">
      <alignment vertical="center" wrapText="1"/>
      <protection locked="0"/>
    </xf>
    <xf numFmtId="1" fontId="3" fillId="5" borderId="8" xfId="0" applyNumberFormat="1" applyFont="1" applyFill="1" applyBorder="1" applyAlignment="1">
      <alignment horizontal="right" vertical="center" wrapText="1"/>
      <protection locked="0"/>
    </xf>
    <xf numFmtId="1" fontId="2" fillId="0" borderId="8" xfId="0" applyNumberFormat="1" applyFont="1" applyFill="1" applyBorder="1" applyAlignment="1">
      <alignment horizontal="right" vertical="center"/>
      <protection locked="0"/>
    </xf>
    <xf numFmtId="1" fontId="3" fillId="0" borderId="8" xfId="0" applyNumberFormat="1" applyFont="1" applyFill="1" applyBorder="1" applyAlignment="1">
      <alignment horizontal="right" vertical="center"/>
      <protection locked="0"/>
    </xf>
    <xf numFmtId="3" fontId="2" fillId="0" borderId="6" xfId="0" applyNumberFormat="1" applyFont="1" applyFill="1" applyBorder="1" applyAlignment="1">
      <alignment vertical="center"/>
      <protection locked="0"/>
    </xf>
    <xf numFmtId="0" fontId="2" fillId="0" borderId="7" xfId="0" applyFont="1" applyFill="1" applyBorder="1" applyAlignment="1">
      <alignment vertical="center"/>
      <protection locked="0"/>
    </xf>
    <xf numFmtId="1" fontId="3" fillId="0" borderId="8" xfId="0" applyNumberFormat="1" applyFont="1" applyFill="1" applyBorder="1" applyAlignment="1">
      <alignment vertical="center" wrapText="1"/>
      <protection locked="0"/>
    </xf>
    <xf numFmtId="1" fontId="3" fillId="4" borderId="8" xfId="0" applyNumberFormat="1" applyFont="1" applyFill="1" applyBorder="1" applyAlignment="1">
      <alignment horizontal="right" vertical="center"/>
      <protection locked="0"/>
    </xf>
    <xf numFmtId="3" fontId="2" fillId="0" borderId="7" xfId="0" applyNumberFormat="1" applyFont="1" applyFill="1" applyBorder="1" applyAlignment="1">
      <alignment vertical="center"/>
      <protection locked="0"/>
    </xf>
    <xf numFmtId="0" fontId="2" fillId="6" borderId="7" xfId="0" applyFont="1" applyFill="1" applyBorder="1" applyAlignment="1">
      <alignment vertical="center" wrapText="1"/>
      <protection locked="0"/>
    </xf>
    <xf numFmtId="1" fontId="2" fillId="6" borderId="8" xfId="0" applyNumberFormat="1" applyFont="1" applyFill="1" applyBorder="1" applyAlignment="1">
      <alignment horizontal="right" vertical="center" wrapText="1"/>
      <protection locked="0"/>
    </xf>
    <xf numFmtId="1" fontId="2" fillId="6" borderId="8" xfId="0" applyNumberFormat="1" applyFont="1" applyFill="1" applyBorder="1" applyAlignment="1">
      <alignment horizontal="right" vertical="center"/>
      <protection locked="0"/>
    </xf>
    <xf numFmtId="3" fontId="3" fillId="0" borderId="7" xfId="0" applyNumberFormat="1" applyFont="1" applyFill="1" applyBorder="1" applyAlignment="1">
      <alignment vertical="center"/>
      <protection locked="0"/>
    </xf>
    <xf numFmtId="0" fontId="3" fillId="6" borderId="7" xfId="0" applyFont="1" applyFill="1" applyBorder="1" applyAlignment="1">
      <alignment vertical="center" wrapText="1"/>
      <protection locked="0"/>
    </xf>
    <xf numFmtId="1" fontId="3" fillId="6" borderId="8" xfId="0" applyNumberFormat="1" applyFont="1" applyFill="1" applyBorder="1" applyAlignment="1">
      <alignment horizontal="right" vertical="center"/>
      <protection locked="0"/>
    </xf>
    <xf numFmtId="3" fontId="3" fillId="4" borderId="6" xfId="0" applyNumberFormat="1" applyFont="1" applyFill="1" applyBorder="1" applyAlignment="1">
      <alignment vertical="center"/>
      <protection locked="0"/>
    </xf>
    <xf numFmtId="3" fontId="3" fillId="4" borderId="7" xfId="0" applyNumberFormat="1" applyFont="1" applyFill="1" applyBorder="1" applyAlignment="1">
      <alignment vertical="center"/>
      <protection locked="0"/>
    </xf>
    <xf numFmtId="0" fontId="3" fillId="4" borderId="7" xfId="0" applyFont="1" applyFill="1" applyBorder="1" applyAlignment="1">
      <alignment vertical="center"/>
      <protection locked="0"/>
    </xf>
    <xf numFmtId="0" fontId="3" fillId="4" borderId="8" xfId="0" applyFont="1" applyFill="1" applyBorder="1" applyAlignment="1">
      <alignment vertical="center"/>
      <protection locked="0"/>
    </xf>
    <xf numFmtId="3" fontId="3" fillId="5" borderId="6" xfId="0" applyNumberFormat="1" applyFont="1" applyFill="1" applyBorder="1" applyAlignment="1">
      <alignment vertical="center"/>
      <protection locked="0"/>
    </xf>
    <xf numFmtId="3" fontId="3" fillId="5" borderId="7" xfId="0" applyNumberFormat="1" applyFont="1" applyFill="1" applyBorder="1" applyAlignment="1">
      <alignment vertical="center"/>
      <protection locked="0"/>
    </xf>
    <xf numFmtId="0" fontId="3" fillId="5" borderId="7" xfId="0" applyFont="1" applyFill="1" applyBorder="1" applyAlignment="1">
      <alignment horizontal="left" vertical="center"/>
      <protection locked="0"/>
    </xf>
    <xf numFmtId="0" fontId="3" fillId="5" borderId="8" xfId="0" applyFont="1" applyFill="1" applyBorder="1" applyAlignment="1">
      <alignment vertical="center" wrapText="1"/>
      <protection locked="0"/>
    </xf>
    <xf numFmtId="3" fontId="4" fillId="0" borderId="15" xfId="0" applyNumberFormat="1" applyFont="1" applyFill="1" applyBorder="1" applyAlignment="1">
      <alignment horizontal="center" vertical="center"/>
      <protection locked="0"/>
    </xf>
    <xf numFmtId="3" fontId="4" fillId="0" borderId="16" xfId="0" applyNumberFormat="1" applyFont="1" applyFill="1" applyBorder="1" applyAlignment="1">
      <alignment horizontal="center" vertical="center"/>
      <protection locked="0"/>
    </xf>
    <xf numFmtId="3" fontId="4" fillId="0" borderId="16" xfId="0" applyNumberFormat="1" applyFont="1" applyFill="1" applyBorder="1" applyAlignment="1">
      <alignment horizontal="center" vertical="center" wrapText="1"/>
      <protection locked="0"/>
    </xf>
    <xf numFmtId="3" fontId="4" fillId="0" borderId="17" xfId="0" applyNumberFormat="1" applyFont="1" applyFill="1" applyBorder="1" applyAlignment="1">
      <alignment horizontal="center" vertical="center" wrapText="1"/>
      <protection locked="0"/>
    </xf>
    <xf numFmtId="0" fontId="3" fillId="3" borderId="18" xfId="0" applyFont="1" applyFill="1" applyBorder="1" applyAlignment="1">
      <alignment horizontal="center" vertical="center"/>
      <protection locked="0"/>
    </xf>
    <xf numFmtId="4" fontId="6" fillId="3" borderId="19" xfId="1" applyNumberFormat="1" applyFont="1" applyFill="1" applyBorder="1" applyAlignment="1">
      <alignment horizontal="center" vertical="center" wrapText="1"/>
    </xf>
    <xf numFmtId="1" fontId="2" fillId="3" borderId="19" xfId="0" applyNumberFormat="1" applyFont="1" applyFill="1" applyBorder="1" applyAlignment="1">
      <alignment horizontal="center" vertical="center" wrapText="1"/>
      <protection locked="0"/>
    </xf>
    <xf numFmtId="1" fontId="2" fillId="3" borderId="20" xfId="0" applyNumberFormat="1" applyFont="1" applyFill="1" applyBorder="1" applyAlignment="1">
      <alignment vertical="center" textRotation="90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17"/>
  <sheetViews>
    <sheetView tabSelected="1" topLeftCell="A102" zoomScaleNormal="100" workbookViewId="0">
      <selection activeCell="L114" sqref="L114"/>
    </sheetView>
  </sheetViews>
  <sheetFormatPr defaultRowHeight="15" x14ac:dyDescent="0.2"/>
  <cols>
    <col min="1" max="1" width="9.42578125" style="4" customWidth="1"/>
    <col min="2" max="2" width="32.28515625" style="3" customWidth="1"/>
    <col min="3" max="3" width="16.7109375" style="2" customWidth="1"/>
    <col min="4" max="4" width="14.7109375" style="1" customWidth="1"/>
    <col min="5" max="5" width="14" style="1" customWidth="1"/>
    <col min="6" max="6" width="13.28515625" style="1" customWidth="1"/>
    <col min="7" max="7" width="14.7109375" style="1" customWidth="1"/>
    <col min="8" max="16384" width="9.140625" style="1"/>
  </cols>
  <sheetData>
    <row r="1" spans="1:7" ht="92.25" customHeight="1" thickTop="1" x14ac:dyDescent="0.2">
      <c r="A1" s="73" t="s">
        <v>57</v>
      </c>
      <c r="B1" s="72" t="s">
        <v>56</v>
      </c>
      <c r="C1" s="71" t="s">
        <v>55</v>
      </c>
      <c r="D1" s="71" t="s">
        <v>54</v>
      </c>
      <c r="E1" s="71" t="s">
        <v>53</v>
      </c>
      <c r="F1" s="71" t="s">
        <v>52</v>
      </c>
      <c r="G1" s="70" t="s">
        <v>51</v>
      </c>
    </row>
    <row r="2" spans="1:7" s="22" customFormat="1" x14ac:dyDescent="0.2">
      <c r="A2" s="69">
        <v>1</v>
      </c>
      <c r="B2" s="68">
        <v>2</v>
      </c>
      <c r="C2" s="67">
        <v>3</v>
      </c>
      <c r="D2" s="67">
        <v>4</v>
      </c>
      <c r="E2" s="67">
        <v>5</v>
      </c>
      <c r="F2" s="67">
        <v>6</v>
      </c>
      <c r="G2" s="66" t="s">
        <v>50</v>
      </c>
    </row>
    <row r="3" spans="1:7" x14ac:dyDescent="0.2">
      <c r="A3" s="65">
        <v>1</v>
      </c>
      <c r="B3" s="64" t="s">
        <v>49</v>
      </c>
      <c r="C3" s="63">
        <f>C4+C26+C36+C41+C20</f>
        <v>2290350000</v>
      </c>
      <c r="D3" s="63">
        <f>D4+D26+D36+D41+D20</f>
        <v>460600000</v>
      </c>
      <c r="E3" s="63">
        <f>E4+E26+E36+E41+E20</f>
        <v>420000000</v>
      </c>
      <c r="F3" s="63">
        <f>F4+F26+F36+F41+F20</f>
        <v>990000000</v>
      </c>
      <c r="G3" s="62">
        <f>G4+G26+G36+G41+G20</f>
        <v>4160950000</v>
      </c>
    </row>
    <row r="4" spans="1:7" x14ac:dyDescent="0.2">
      <c r="A4" s="61">
        <v>10</v>
      </c>
      <c r="B4" s="60" t="s">
        <v>48</v>
      </c>
      <c r="C4" s="59">
        <f>C9+C17+C5</f>
        <v>1274399000</v>
      </c>
      <c r="D4" s="59">
        <f>D9+D17+D5</f>
        <v>1000000</v>
      </c>
      <c r="E4" s="59">
        <f>E9+E17+E5</f>
        <v>420000000</v>
      </c>
      <c r="F4" s="59">
        <f>F9+F17+F5</f>
        <v>0</v>
      </c>
      <c r="G4" s="58">
        <f>G9+G17+G5</f>
        <v>1695399000</v>
      </c>
    </row>
    <row r="5" spans="1:7" x14ac:dyDescent="0.2">
      <c r="A5" s="57">
        <v>40</v>
      </c>
      <c r="B5" s="56" t="s">
        <v>6</v>
      </c>
      <c r="C5" s="55">
        <f>SUM(C6:C8)</f>
        <v>821545000</v>
      </c>
      <c r="D5" s="55">
        <f>SUM(D6:D8)</f>
        <v>0</v>
      </c>
      <c r="E5" s="55">
        <f>SUM(E6:E8)</f>
        <v>0</v>
      </c>
      <c r="F5" s="55">
        <f>SUM(F6:F8)</f>
        <v>0</v>
      </c>
      <c r="G5" s="55">
        <f>SUM(G6:G8)</f>
        <v>821545000</v>
      </c>
    </row>
    <row r="6" spans="1:7" ht="15" customHeight="1" x14ac:dyDescent="0.2">
      <c r="A6" s="54">
        <v>401</v>
      </c>
      <c r="B6" s="52" t="s">
        <v>22</v>
      </c>
      <c r="C6" s="51">
        <v>556700000</v>
      </c>
      <c r="D6" s="51">
        <v>0</v>
      </c>
      <c r="E6" s="51">
        <v>0</v>
      </c>
      <c r="F6" s="51">
        <v>0</v>
      </c>
      <c r="G6" s="47">
        <f>SUM(C6:F6)</f>
        <v>556700000</v>
      </c>
    </row>
    <row r="7" spans="1:7" ht="37.5" customHeight="1" x14ac:dyDescent="0.2">
      <c r="A7" s="53">
        <v>402</v>
      </c>
      <c r="B7" s="52" t="s">
        <v>21</v>
      </c>
      <c r="C7" s="51">
        <v>245845000</v>
      </c>
      <c r="D7" s="51">
        <v>0</v>
      </c>
      <c r="E7" s="51">
        <v>0</v>
      </c>
      <c r="F7" s="51">
        <v>0</v>
      </c>
      <c r="G7" s="47">
        <f>SUM(C7:F7)</f>
        <v>245845000</v>
      </c>
    </row>
    <row r="8" spans="1:7" ht="37.5" customHeight="1" x14ac:dyDescent="0.2">
      <c r="A8" s="53">
        <v>404</v>
      </c>
      <c r="B8" s="52" t="s">
        <v>30</v>
      </c>
      <c r="C8" s="51">
        <v>19000000</v>
      </c>
      <c r="D8" s="51">
        <v>0</v>
      </c>
      <c r="E8" s="51">
        <v>0</v>
      </c>
      <c r="F8" s="51">
        <v>0</v>
      </c>
      <c r="G8" s="47">
        <f>SUM(C8:F8)</f>
        <v>19000000</v>
      </c>
    </row>
    <row r="9" spans="1:7" ht="15" customHeight="1" x14ac:dyDescent="0.2">
      <c r="A9" s="49">
        <v>42</v>
      </c>
      <c r="B9" s="32" t="s">
        <v>5</v>
      </c>
      <c r="C9" s="31">
        <f>SUM(C10:C16)</f>
        <v>231986000</v>
      </c>
      <c r="D9" s="31">
        <f>SUM(D10:D16)</f>
        <v>1000000</v>
      </c>
      <c r="E9" s="31">
        <f>SUM(E10:E16)</f>
        <v>420000000</v>
      </c>
      <c r="F9" s="31">
        <f>SUM(F10:F16)</f>
        <v>0</v>
      </c>
      <c r="G9" s="30">
        <f>SUM(G10:G16)</f>
        <v>652986000</v>
      </c>
    </row>
    <row r="10" spans="1:7" x14ac:dyDescent="0.2">
      <c r="A10" s="17">
        <v>420</v>
      </c>
      <c r="B10" s="14" t="s">
        <v>11</v>
      </c>
      <c r="C10" s="13">
        <v>4870000</v>
      </c>
      <c r="D10" s="13">
        <f>200000+100000</f>
        <v>300000</v>
      </c>
      <c r="E10" s="13">
        <v>3500000</v>
      </c>
      <c r="F10" s="13">
        <v>0</v>
      </c>
      <c r="G10" s="12">
        <f>SUM(C10:F10)</f>
        <v>8670000</v>
      </c>
    </row>
    <row r="11" spans="1:7" ht="30" x14ac:dyDescent="0.2">
      <c r="A11" s="17">
        <v>421</v>
      </c>
      <c r="B11" s="14" t="s">
        <v>18</v>
      </c>
      <c r="C11" s="13">
        <v>36115000</v>
      </c>
      <c r="D11" s="13">
        <v>0</v>
      </c>
      <c r="E11" s="13">
        <v>2000000</v>
      </c>
      <c r="F11" s="13">
        <v>0</v>
      </c>
      <c r="G11" s="12">
        <f>SUM(C11:F11)</f>
        <v>38115000</v>
      </c>
    </row>
    <row r="12" spans="1:7" x14ac:dyDescent="0.2">
      <c r="A12" s="17">
        <v>423</v>
      </c>
      <c r="B12" s="14" t="s">
        <v>10</v>
      </c>
      <c r="C12" s="13">
        <v>15225000</v>
      </c>
      <c r="D12" s="13">
        <f>150000+100000</f>
        <v>250000</v>
      </c>
      <c r="E12" s="13">
        <v>413000000</v>
      </c>
      <c r="F12" s="13">
        <v>0</v>
      </c>
      <c r="G12" s="12">
        <f>SUM(C12:F12)</f>
        <v>428475000</v>
      </c>
    </row>
    <row r="13" spans="1:7" x14ac:dyDescent="0.2">
      <c r="A13" s="17">
        <v>424</v>
      </c>
      <c r="B13" s="14" t="s">
        <v>17</v>
      </c>
      <c r="C13" s="13">
        <v>33000000</v>
      </c>
      <c r="D13" s="13">
        <v>0</v>
      </c>
      <c r="E13" s="13">
        <v>1500000</v>
      </c>
      <c r="F13" s="13">
        <v>0</v>
      </c>
      <c r="G13" s="12">
        <f>SUM(C13:F13)</f>
        <v>34500000</v>
      </c>
    </row>
    <row r="14" spans="1:7" x14ac:dyDescent="0.2">
      <c r="A14" s="17">
        <v>425</v>
      </c>
      <c r="B14" s="14" t="s">
        <v>9</v>
      </c>
      <c r="C14" s="13">
        <v>103556000</v>
      </c>
      <c r="D14" s="13">
        <v>50000</v>
      </c>
      <c r="E14" s="13">
        <v>0</v>
      </c>
      <c r="F14" s="13">
        <v>0</v>
      </c>
      <c r="G14" s="12">
        <f>SUM(C14:F14)</f>
        <v>103606000</v>
      </c>
    </row>
    <row r="15" spans="1:7" x14ac:dyDescent="0.2">
      <c r="A15" s="17">
        <v>426</v>
      </c>
      <c r="B15" s="14" t="s">
        <v>8</v>
      </c>
      <c r="C15" s="13">
        <v>15220000</v>
      </c>
      <c r="D15" s="13">
        <f>200000+200000</f>
        <v>400000</v>
      </c>
      <c r="E15" s="13">
        <v>0</v>
      </c>
      <c r="F15" s="13">
        <v>0</v>
      </c>
      <c r="G15" s="12">
        <f>SUM(C15:F15)</f>
        <v>15620000</v>
      </c>
    </row>
    <row r="16" spans="1:7" x14ac:dyDescent="0.2">
      <c r="A16" s="17">
        <v>427</v>
      </c>
      <c r="B16" s="14" t="s">
        <v>47</v>
      </c>
      <c r="C16" s="13">
        <v>24000000</v>
      </c>
      <c r="D16" s="13">
        <v>0</v>
      </c>
      <c r="E16" s="13">
        <v>0</v>
      </c>
      <c r="F16" s="13">
        <v>0</v>
      </c>
      <c r="G16" s="12">
        <f>SUM(C16:F16)</f>
        <v>24000000</v>
      </c>
    </row>
    <row r="17" spans="1:7" x14ac:dyDescent="0.2">
      <c r="A17" s="33">
        <v>46</v>
      </c>
      <c r="B17" s="32" t="s">
        <v>2</v>
      </c>
      <c r="C17" s="31">
        <f>SUM(C18:C19)</f>
        <v>220868000</v>
      </c>
      <c r="D17" s="31">
        <f>SUM(D18:D19)</f>
        <v>0</v>
      </c>
      <c r="E17" s="31">
        <f>SUM(E18:E19)</f>
        <v>0</v>
      </c>
      <c r="F17" s="31">
        <f>SUM(F18:F19)</f>
        <v>0</v>
      </c>
      <c r="G17" s="30">
        <f>SUM(G18:G19)</f>
        <v>220868000</v>
      </c>
    </row>
    <row r="18" spans="1:7" ht="30" x14ac:dyDescent="0.2">
      <c r="A18" s="15">
        <v>463</v>
      </c>
      <c r="B18" s="14" t="s">
        <v>46</v>
      </c>
      <c r="C18" s="13">
        <v>2600000</v>
      </c>
      <c r="D18" s="13">
        <v>0</v>
      </c>
      <c r="E18" s="13">
        <v>0</v>
      </c>
      <c r="F18" s="13">
        <v>0</v>
      </c>
      <c r="G18" s="12">
        <f>SUM(C18:F18)</f>
        <v>2600000</v>
      </c>
    </row>
    <row r="19" spans="1:7" x14ac:dyDescent="0.2">
      <c r="A19" s="17">
        <v>464</v>
      </c>
      <c r="B19" s="14" t="s">
        <v>7</v>
      </c>
      <c r="C19" s="13">
        <v>218268000</v>
      </c>
      <c r="D19" s="13">
        <v>0</v>
      </c>
      <c r="E19" s="13">
        <v>0</v>
      </c>
      <c r="F19" s="13">
        <v>0</v>
      </c>
      <c r="G19" s="12">
        <f>SUM(C19:F19)</f>
        <v>218268000</v>
      </c>
    </row>
    <row r="20" spans="1:7" ht="45" x14ac:dyDescent="0.2">
      <c r="A20" s="50">
        <v>11</v>
      </c>
      <c r="B20" s="36" t="s">
        <v>45</v>
      </c>
      <c r="C20" s="35">
        <f>C21</f>
        <v>45000000</v>
      </c>
      <c r="D20" s="35">
        <f>D21</f>
        <v>0</v>
      </c>
      <c r="E20" s="35">
        <f>E21</f>
        <v>0</v>
      </c>
      <c r="F20" s="35">
        <f>F21</f>
        <v>0</v>
      </c>
      <c r="G20" s="34">
        <f>G21</f>
        <v>45000000</v>
      </c>
    </row>
    <row r="21" spans="1:7" x14ac:dyDescent="0.2">
      <c r="A21" s="33">
        <v>42</v>
      </c>
      <c r="B21" s="32" t="s">
        <v>5</v>
      </c>
      <c r="C21" s="31">
        <f>SUM(C22:C25)</f>
        <v>45000000</v>
      </c>
      <c r="D21" s="31">
        <f>SUM(D22:D25)</f>
        <v>0</v>
      </c>
      <c r="E21" s="31">
        <f>SUM(E22:E25)</f>
        <v>0</v>
      </c>
      <c r="F21" s="31">
        <f>SUM(F22:F25)</f>
        <v>0</v>
      </c>
      <c r="G21" s="30">
        <f>SUM(G22:G25)</f>
        <v>45000000</v>
      </c>
    </row>
    <row r="22" spans="1:7" x14ac:dyDescent="0.2">
      <c r="A22" s="17">
        <v>420</v>
      </c>
      <c r="B22" s="14" t="s">
        <v>11</v>
      </c>
      <c r="C22" s="13">
        <f>28080000+10000000</f>
        <v>38080000</v>
      </c>
      <c r="D22" s="13">
        <v>0</v>
      </c>
      <c r="E22" s="13">
        <v>0</v>
      </c>
      <c r="F22" s="13">
        <v>0</v>
      </c>
      <c r="G22" s="12">
        <f>SUM(C22:F22)</f>
        <v>38080000</v>
      </c>
    </row>
    <row r="23" spans="1:7" x14ac:dyDescent="0.2">
      <c r="A23" s="17">
        <v>423</v>
      </c>
      <c r="B23" s="14" t="s">
        <v>10</v>
      </c>
      <c r="C23" s="13">
        <v>0</v>
      </c>
      <c r="D23" s="13">
        <v>0</v>
      </c>
      <c r="E23" s="13">
        <v>0</v>
      </c>
      <c r="F23" s="13">
        <v>0</v>
      </c>
      <c r="G23" s="12">
        <f>SUM(C23:F23)</f>
        <v>0</v>
      </c>
    </row>
    <row r="24" spans="1:7" x14ac:dyDescent="0.2">
      <c r="A24" s="17">
        <v>425</v>
      </c>
      <c r="B24" s="14" t="s">
        <v>9</v>
      </c>
      <c r="C24" s="13">
        <v>6320000</v>
      </c>
      <c r="D24" s="13">
        <v>0</v>
      </c>
      <c r="E24" s="13">
        <v>0</v>
      </c>
      <c r="F24" s="13">
        <v>0</v>
      </c>
      <c r="G24" s="12">
        <f>SUM(C24:F24)</f>
        <v>6320000</v>
      </c>
    </row>
    <row r="25" spans="1:7" x14ac:dyDescent="0.2">
      <c r="A25" s="17">
        <v>426</v>
      </c>
      <c r="B25" s="14" t="s">
        <v>8</v>
      </c>
      <c r="C25" s="13">
        <v>600000</v>
      </c>
      <c r="D25" s="13">
        <v>0</v>
      </c>
      <c r="E25" s="13">
        <v>0</v>
      </c>
      <c r="F25" s="13">
        <v>0</v>
      </c>
      <c r="G25" s="12">
        <f>SUM(C25:F25)</f>
        <v>600000</v>
      </c>
    </row>
    <row r="26" spans="1:7" x14ac:dyDescent="0.2">
      <c r="A26" s="37">
        <v>12</v>
      </c>
      <c r="B26" s="36" t="s">
        <v>44</v>
      </c>
      <c r="C26" s="35">
        <f>C30+C27</f>
        <v>404751000</v>
      </c>
      <c r="D26" s="35">
        <f>D30+D27</f>
        <v>0</v>
      </c>
      <c r="E26" s="35">
        <f>E30+E27</f>
        <v>0</v>
      </c>
      <c r="F26" s="35">
        <f>F30+F27</f>
        <v>0</v>
      </c>
      <c r="G26" s="34">
        <f>G30+G27</f>
        <v>404751000</v>
      </c>
    </row>
    <row r="27" spans="1:7" ht="15" customHeight="1" x14ac:dyDescent="0.2">
      <c r="A27" s="46">
        <v>40</v>
      </c>
      <c r="B27" s="32" t="s">
        <v>6</v>
      </c>
      <c r="C27" s="31">
        <f>SUM(C28:C29)</f>
        <v>104500000</v>
      </c>
      <c r="D27" s="31">
        <f>SUM(D28:D29)</f>
        <v>0</v>
      </c>
      <c r="E27" s="31">
        <f>SUM(E28:E29)</f>
        <v>0</v>
      </c>
      <c r="F27" s="31">
        <f>SUM(F28:F29)</f>
        <v>0</v>
      </c>
      <c r="G27" s="31">
        <f>SUM(G28:G29)</f>
        <v>104500000</v>
      </c>
    </row>
    <row r="28" spans="1:7" x14ac:dyDescent="0.2">
      <c r="A28" s="45">
        <v>401</v>
      </c>
      <c r="B28" s="14" t="s">
        <v>22</v>
      </c>
      <c r="C28" s="13">
        <v>92000000</v>
      </c>
      <c r="D28" s="13"/>
      <c r="E28" s="13"/>
      <c r="F28" s="13"/>
      <c r="G28" s="12">
        <f>SUM(C28:F28)</f>
        <v>92000000</v>
      </c>
    </row>
    <row r="29" spans="1:7" ht="30" x14ac:dyDescent="0.2">
      <c r="A29" s="15">
        <v>402</v>
      </c>
      <c r="B29" s="14" t="s">
        <v>21</v>
      </c>
      <c r="C29" s="13">
        <v>12500000</v>
      </c>
      <c r="D29" s="13"/>
      <c r="E29" s="13"/>
      <c r="F29" s="13"/>
      <c r="G29" s="12">
        <f>SUM(C29:F29)</f>
        <v>12500000</v>
      </c>
    </row>
    <row r="30" spans="1:7" ht="15" customHeight="1" x14ac:dyDescent="0.2">
      <c r="A30" s="49">
        <v>42</v>
      </c>
      <c r="B30" s="32" t="s">
        <v>5</v>
      </c>
      <c r="C30" s="31">
        <f>SUM(C31:C35)</f>
        <v>300251000</v>
      </c>
      <c r="D30" s="31">
        <f>SUM(D31:D35)</f>
        <v>0</v>
      </c>
      <c r="E30" s="31">
        <f>SUM(E31:E35)</f>
        <v>0</v>
      </c>
      <c r="F30" s="31">
        <f>SUM(F31:F35)</f>
        <v>0</v>
      </c>
      <c r="G30" s="30">
        <f>SUM(G31:G35)</f>
        <v>300251000</v>
      </c>
    </row>
    <row r="31" spans="1:7" x14ac:dyDescent="0.2">
      <c r="A31" s="17">
        <v>420</v>
      </c>
      <c r="B31" s="14" t="s">
        <v>11</v>
      </c>
      <c r="C31" s="13">
        <v>41100000</v>
      </c>
      <c r="D31" s="13"/>
      <c r="E31" s="13"/>
      <c r="F31" s="13"/>
      <c r="G31" s="12">
        <f>SUM(C31:F31)</f>
        <v>41100000</v>
      </c>
    </row>
    <row r="32" spans="1:7" ht="30" x14ac:dyDescent="0.2">
      <c r="A32" s="17">
        <v>421</v>
      </c>
      <c r="B32" s="14" t="s">
        <v>18</v>
      </c>
      <c r="C32" s="13">
        <v>4400000</v>
      </c>
      <c r="D32" s="13"/>
      <c r="E32" s="13"/>
      <c r="F32" s="13"/>
      <c r="G32" s="12">
        <f>SUM(C32:F32)</f>
        <v>4400000</v>
      </c>
    </row>
    <row r="33" spans="1:7" x14ac:dyDescent="0.2">
      <c r="A33" s="17">
        <v>423</v>
      </c>
      <c r="B33" s="14" t="s">
        <v>10</v>
      </c>
      <c r="C33" s="13">
        <v>400000</v>
      </c>
      <c r="D33" s="13"/>
      <c r="E33" s="13"/>
      <c r="F33" s="13"/>
      <c r="G33" s="12">
        <f>SUM(C33:F33)</f>
        <v>400000</v>
      </c>
    </row>
    <row r="34" spans="1:7" x14ac:dyDescent="0.2">
      <c r="A34" s="17">
        <v>425</v>
      </c>
      <c r="B34" s="14" t="s">
        <v>9</v>
      </c>
      <c r="C34" s="13">
        <v>70200000</v>
      </c>
      <c r="D34" s="13"/>
      <c r="E34" s="13"/>
      <c r="F34" s="13"/>
      <c r="G34" s="12">
        <f>SUM(C34:F34)</f>
        <v>70200000</v>
      </c>
    </row>
    <row r="35" spans="1:7" x14ac:dyDescent="0.2">
      <c r="A35" s="17">
        <v>426</v>
      </c>
      <c r="B35" s="14" t="s">
        <v>8</v>
      </c>
      <c r="C35" s="13">
        <v>184151000</v>
      </c>
      <c r="D35" s="13"/>
      <c r="E35" s="13"/>
      <c r="F35" s="13"/>
      <c r="G35" s="12">
        <f>SUM(C35:F35)</f>
        <v>184151000</v>
      </c>
    </row>
    <row r="36" spans="1:7" ht="55.5" customHeight="1" x14ac:dyDescent="0.2">
      <c r="A36" s="37" t="s">
        <v>43</v>
      </c>
      <c r="B36" s="36" t="s">
        <v>42</v>
      </c>
      <c r="C36" s="35">
        <f>C37</f>
        <v>21700000</v>
      </c>
      <c r="D36" s="35">
        <f>D37</f>
        <v>459600000</v>
      </c>
      <c r="E36" s="35">
        <f>E37</f>
        <v>0</v>
      </c>
      <c r="F36" s="35">
        <f>F37</f>
        <v>990000000</v>
      </c>
      <c r="G36" s="34">
        <f>G37</f>
        <v>1471300000</v>
      </c>
    </row>
    <row r="37" spans="1:7" x14ac:dyDescent="0.2">
      <c r="A37" s="33">
        <v>48</v>
      </c>
      <c r="B37" s="32" t="s">
        <v>1</v>
      </c>
      <c r="C37" s="31">
        <f>SUM(C38:C40)</f>
        <v>21700000</v>
      </c>
      <c r="D37" s="31">
        <f>SUM(D38:D40)</f>
        <v>459600000</v>
      </c>
      <c r="E37" s="31">
        <f>SUM(E38:E40)</f>
        <v>0</v>
      </c>
      <c r="F37" s="31">
        <f>SUM(F38:F40)</f>
        <v>990000000</v>
      </c>
      <c r="G37" s="30">
        <f>SUM(G38:G40)</f>
        <v>1471300000</v>
      </c>
    </row>
    <row r="38" spans="1:7" x14ac:dyDescent="0.2">
      <c r="A38" s="17">
        <v>480</v>
      </c>
      <c r="B38" s="14" t="s">
        <v>25</v>
      </c>
      <c r="C38" s="13">
        <v>20000000</v>
      </c>
      <c r="D38" s="13">
        <v>459600000</v>
      </c>
      <c r="E38" s="13">
        <v>0</v>
      </c>
      <c r="F38" s="13">
        <v>0</v>
      </c>
      <c r="G38" s="12">
        <f>SUM(C38:F38)</f>
        <v>479600000</v>
      </c>
    </row>
    <row r="39" spans="1:7" x14ac:dyDescent="0.2">
      <c r="A39" s="17">
        <v>482</v>
      </c>
      <c r="B39" s="14" t="s">
        <v>14</v>
      </c>
      <c r="C39" s="13"/>
      <c r="D39" s="13"/>
      <c r="E39" s="13"/>
      <c r="F39" s="13">
        <v>990000000</v>
      </c>
      <c r="G39" s="12">
        <f>SUM(C39:F39)</f>
        <v>990000000</v>
      </c>
    </row>
    <row r="40" spans="1:7" x14ac:dyDescent="0.2">
      <c r="A40" s="17">
        <v>483</v>
      </c>
      <c r="B40" s="14" t="s">
        <v>41</v>
      </c>
      <c r="C40" s="13">
        <v>1700000</v>
      </c>
      <c r="D40" s="13">
        <v>0</v>
      </c>
      <c r="E40" s="13"/>
      <c r="F40" s="13"/>
      <c r="G40" s="12">
        <f>SUM(C40:F40)</f>
        <v>1700000</v>
      </c>
    </row>
    <row r="41" spans="1:7" ht="30" x14ac:dyDescent="0.2">
      <c r="A41" s="37">
        <v>14</v>
      </c>
      <c r="B41" s="36" t="s">
        <v>40</v>
      </c>
      <c r="C41" s="35">
        <f>C42+C44</f>
        <v>544500000</v>
      </c>
      <c r="D41" s="35">
        <f>D42+D44</f>
        <v>0</v>
      </c>
      <c r="E41" s="35">
        <f>E42+E44</f>
        <v>0</v>
      </c>
      <c r="F41" s="35">
        <f>F42+F44</f>
        <v>0</v>
      </c>
      <c r="G41" s="34">
        <f>G42+G44</f>
        <v>544500000</v>
      </c>
    </row>
    <row r="42" spans="1:7" ht="30" customHeight="1" x14ac:dyDescent="0.2">
      <c r="A42" s="33">
        <v>43</v>
      </c>
      <c r="B42" s="32" t="s">
        <v>4</v>
      </c>
      <c r="C42" s="31">
        <f>C43</f>
        <v>544500000</v>
      </c>
      <c r="D42" s="31">
        <f>D43</f>
        <v>0</v>
      </c>
      <c r="E42" s="31">
        <f>E43</f>
        <v>0</v>
      </c>
      <c r="F42" s="31">
        <f>F43</f>
        <v>0</v>
      </c>
      <c r="G42" s="30">
        <f>G43</f>
        <v>544500000</v>
      </c>
    </row>
    <row r="43" spans="1:7" x14ac:dyDescent="0.2">
      <c r="A43" s="15">
        <v>431</v>
      </c>
      <c r="B43" s="14" t="s">
        <v>39</v>
      </c>
      <c r="C43" s="13">
        <v>544500000</v>
      </c>
      <c r="D43" s="48"/>
      <c r="E43" s="48"/>
      <c r="F43" s="48"/>
      <c r="G43" s="47">
        <f>SUM(C43:F43)</f>
        <v>544500000</v>
      </c>
    </row>
    <row r="44" spans="1:7" x14ac:dyDescent="0.2">
      <c r="A44" s="33">
        <v>46</v>
      </c>
      <c r="B44" s="32" t="s">
        <v>2</v>
      </c>
      <c r="C44" s="31">
        <f>C45</f>
        <v>0</v>
      </c>
      <c r="D44" s="31">
        <f>D45</f>
        <v>0</v>
      </c>
      <c r="E44" s="31">
        <f>E45</f>
        <v>0</v>
      </c>
      <c r="F44" s="31">
        <f>F45</f>
        <v>0</v>
      </c>
      <c r="G44" s="30">
        <f>G45</f>
        <v>0</v>
      </c>
    </row>
    <row r="45" spans="1:7" x14ac:dyDescent="0.2">
      <c r="A45" s="15">
        <v>464</v>
      </c>
      <c r="B45" s="14" t="s">
        <v>7</v>
      </c>
      <c r="C45" s="13"/>
      <c r="D45" s="48"/>
      <c r="E45" s="48"/>
      <c r="F45" s="48"/>
      <c r="G45" s="47">
        <f>SUM(C45:F45)</f>
        <v>0</v>
      </c>
    </row>
    <row r="46" spans="1:7" x14ac:dyDescent="0.2">
      <c r="A46" s="44" t="s">
        <v>38</v>
      </c>
      <c r="B46" s="40" t="s">
        <v>37</v>
      </c>
      <c r="C46" s="39">
        <f>C47</f>
        <v>1000000000</v>
      </c>
      <c r="D46" s="39">
        <f>D47</f>
        <v>0</v>
      </c>
      <c r="E46" s="39">
        <f>E47</f>
        <v>0</v>
      </c>
      <c r="F46" s="39">
        <f>F47</f>
        <v>0</v>
      </c>
      <c r="G46" s="38">
        <f>G47</f>
        <v>1000000000</v>
      </c>
    </row>
    <row r="47" spans="1:7" ht="30" x14ac:dyDescent="0.2">
      <c r="A47" s="37" t="s">
        <v>36</v>
      </c>
      <c r="B47" s="36" t="s">
        <v>35</v>
      </c>
      <c r="C47" s="35">
        <f>C48</f>
        <v>1000000000</v>
      </c>
      <c r="D47" s="35">
        <f>D48</f>
        <v>0</v>
      </c>
      <c r="E47" s="35">
        <f>E48</f>
        <v>0</v>
      </c>
      <c r="F47" s="35">
        <f>F48</f>
        <v>0</v>
      </c>
      <c r="G47" s="34">
        <f>G48</f>
        <v>1000000000</v>
      </c>
    </row>
    <row r="48" spans="1:7" ht="45" x14ac:dyDescent="0.2">
      <c r="A48" s="46">
        <v>44</v>
      </c>
      <c r="B48" s="32" t="s">
        <v>34</v>
      </c>
      <c r="C48" s="31">
        <f>C49</f>
        <v>1000000000</v>
      </c>
      <c r="D48" s="31">
        <f>D49</f>
        <v>0</v>
      </c>
      <c r="E48" s="31">
        <f>E49</f>
        <v>0</v>
      </c>
      <c r="F48" s="31">
        <f>F49</f>
        <v>0</v>
      </c>
      <c r="G48" s="30">
        <f>G49</f>
        <v>1000000000</v>
      </c>
    </row>
    <row r="49" spans="1:7" ht="30.75" customHeight="1" x14ac:dyDescent="0.2">
      <c r="A49" s="45">
        <v>442</v>
      </c>
      <c r="B49" s="14" t="s">
        <v>33</v>
      </c>
      <c r="C49" s="13">
        <f>700000000+300000000</f>
        <v>1000000000</v>
      </c>
      <c r="D49" s="48"/>
      <c r="E49" s="48"/>
      <c r="F49" s="48"/>
      <c r="G49" s="47">
        <f>SUM(C49:F49)</f>
        <v>1000000000</v>
      </c>
    </row>
    <row r="50" spans="1:7" x14ac:dyDescent="0.2">
      <c r="A50" s="44">
        <v>2</v>
      </c>
      <c r="B50" s="40" t="s">
        <v>32</v>
      </c>
      <c r="C50" s="39">
        <f>C51+C64+C69+C77</f>
        <v>13849425000</v>
      </c>
      <c r="D50" s="39">
        <f>D51+D64+D69+D77</f>
        <v>0</v>
      </c>
      <c r="E50" s="39">
        <f>E51+E64+E69+E77</f>
        <v>980000000</v>
      </c>
      <c r="F50" s="39">
        <f>F51+F64+F69+F77</f>
        <v>600000000</v>
      </c>
      <c r="G50" s="38">
        <f>G51+G64+G69+G77</f>
        <v>15429425000</v>
      </c>
    </row>
    <row r="51" spans="1:7" x14ac:dyDescent="0.2">
      <c r="A51" s="37">
        <v>20</v>
      </c>
      <c r="B51" s="36" t="s">
        <v>31</v>
      </c>
      <c r="C51" s="35">
        <f>C56+C62+C52</f>
        <v>6582045000</v>
      </c>
      <c r="D51" s="35">
        <f>D56+D62+D52</f>
        <v>0</v>
      </c>
      <c r="E51" s="35">
        <f>E56+E62+E52</f>
        <v>0</v>
      </c>
      <c r="F51" s="35">
        <f>F56+F62+F52</f>
        <v>0</v>
      </c>
      <c r="G51" s="34">
        <f>G56+G62+G52</f>
        <v>6582045000</v>
      </c>
    </row>
    <row r="52" spans="1:7" x14ac:dyDescent="0.2">
      <c r="A52" s="46">
        <v>40</v>
      </c>
      <c r="B52" s="32" t="s">
        <v>6</v>
      </c>
      <c r="C52" s="31">
        <f>SUM(C53:C55)</f>
        <v>5653379000</v>
      </c>
      <c r="D52" s="31">
        <f>SUM(D53:D55)</f>
        <v>0</v>
      </c>
      <c r="E52" s="31">
        <f>SUM(E53:E55)</f>
        <v>0</v>
      </c>
      <c r="F52" s="31">
        <f>SUM(F53:F55)</f>
        <v>0</v>
      </c>
      <c r="G52" s="30">
        <f>SUM(G53:G55)</f>
        <v>5653379000</v>
      </c>
    </row>
    <row r="53" spans="1:7" x14ac:dyDescent="0.2">
      <c r="A53" s="45">
        <v>401</v>
      </c>
      <c r="B53" s="14" t="s">
        <v>22</v>
      </c>
      <c r="C53" s="13">
        <v>3712221000</v>
      </c>
      <c r="D53" s="13"/>
      <c r="E53" s="13"/>
      <c r="F53" s="13"/>
      <c r="G53" s="12">
        <f>SUM(C53:F53)</f>
        <v>3712221000</v>
      </c>
    </row>
    <row r="54" spans="1:7" ht="30" x14ac:dyDescent="0.2">
      <c r="A54" s="15">
        <v>402</v>
      </c>
      <c r="B54" s="14" t="s">
        <v>21</v>
      </c>
      <c r="C54" s="13">
        <v>1743678000</v>
      </c>
      <c r="D54" s="13"/>
      <c r="E54" s="13"/>
      <c r="F54" s="13"/>
      <c r="G54" s="12">
        <f>SUM(C54:F54)</f>
        <v>1743678000</v>
      </c>
    </row>
    <row r="55" spans="1:7" x14ac:dyDescent="0.2">
      <c r="A55" s="15">
        <v>404</v>
      </c>
      <c r="B55" s="14" t="s">
        <v>30</v>
      </c>
      <c r="C55" s="13">
        <v>197480000</v>
      </c>
      <c r="D55" s="13"/>
      <c r="E55" s="13"/>
      <c r="F55" s="13"/>
      <c r="G55" s="12">
        <f>SUM(C55:F55)</f>
        <v>197480000</v>
      </c>
    </row>
    <row r="56" spans="1:7" x14ac:dyDescent="0.2">
      <c r="A56" s="49">
        <v>42</v>
      </c>
      <c r="B56" s="32" t="s">
        <v>5</v>
      </c>
      <c r="C56" s="31">
        <f>SUM(C57:C61)</f>
        <v>835066000</v>
      </c>
      <c r="D56" s="31">
        <f>SUM(D57:D61)</f>
        <v>0</v>
      </c>
      <c r="E56" s="31">
        <f>SUM(E57:E61)</f>
        <v>0</v>
      </c>
      <c r="F56" s="31">
        <f>SUM(F57:F61)</f>
        <v>0</v>
      </c>
      <c r="G56" s="30">
        <f>SUM(G57:G61)</f>
        <v>835066000</v>
      </c>
    </row>
    <row r="57" spans="1:7" x14ac:dyDescent="0.2">
      <c r="A57" s="17">
        <v>420</v>
      </c>
      <c r="B57" s="14" t="s">
        <v>11</v>
      </c>
      <c r="C57" s="13">
        <v>99038000</v>
      </c>
      <c r="D57" s="48">
        <v>0</v>
      </c>
      <c r="E57" s="48">
        <v>0</v>
      </c>
      <c r="F57" s="48">
        <v>0</v>
      </c>
      <c r="G57" s="47">
        <f>SUM(C57:F57)</f>
        <v>99038000</v>
      </c>
    </row>
    <row r="58" spans="1:7" ht="30" x14ac:dyDescent="0.2">
      <c r="A58" s="17">
        <v>421</v>
      </c>
      <c r="B58" s="14" t="s">
        <v>18</v>
      </c>
      <c r="C58" s="13">
        <v>18613000</v>
      </c>
      <c r="D58" s="48">
        <v>0</v>
      </c>
      <c r="E58" s="48">
        <v>0</v>
      </c>
      <c r="F58" s="48">
        <v>0</v>
      </c>
      <c r="G58" s="47">
        <f>SUM(C58:F58)</f>
        <v>18613000</v>
      </c>
    </row>
    <row r="59" spans="1:7" x14ac:dyDescent="0.2">
      <c r="A59" s="17">
        <v>423</v>
      </c>
      <c r="B59" s="14" t="s">
        <v>10</v>
      </c>
      <c r="C59" s="13">
        <v>9410000</v>
      </c>
      <c r="D59" s="48">
        <v>0</v>
      </c>
      <c r="E59" s="48">
        <v>0</v>
      </c>
      <c r="F59" s="48">
        <v>0</v>
      </c>
      <c r="G59" s="47">
        <f>SUM(C59:F59)</f>
        <v>9410000</v>
      </c>
    </row>
    <row r="60" spans="1:7" x14ac:dyDescent="0.2">
      <c r="A60" s="17">
        <v>425</v>
      </c>
      <c r="B60" s="14" t="s">
        <v>9</v>
      </c>
      <c r="C60" s="13">
        <v>700000000</v>
      </c>
      <c r="D60" s="48">
        <v>0</v>
      </c>
      <c r="E60" s="48">
        <v>0</v>
      </c>
      <c r="F60" s="48">
        <v>0</v>
      </c>
      <c r="G60" s="47">
        <f>SUM(C60:F60)</f>
        <v>700000000</v>
      </c>
    </row>
    <row r="61" spans="1:7" x14ac:dyDescent="0.2">
      <c r="A61" s="17">
        <v>426</v>
      </c>
      <c r="B61" s="14" t="s">
        <v>8</v>
      </c>
      <c r="C61" s="13">
        <v>8005000</v>
      </c>
      <c r="D61" s="48">
        <v>0</v>
      </c>
      <c r="E61" s="48">
        <v>0</v>
      </c>
      <c r="F61" s="48">
        <v>0</v>
      </c>
      <c r="G61" s="47">
        <f>SUM(C61:F61)</f>
        <v>8005000</v>
      </c>
    </row>
    <row r="62" spans="1:7" x14ac:dyDescent="0.2">
      <c r="A62" s="33">
        <v>46</v>
      </c>
      <c r="B62" s="32" t="s">
        <v>2</v>
      </c>
      <c r="C62" s="31">
        <f>C63</f>
        <v>93600000</v>
      </c>
      <c r="D62" s="31">
        <f>D63</f>
        <v>0</v>
      </c>
      <c r="E62" s="31">
        <f>E63</f>
        <v>0</v>
      </c>
      <c r="F62" s="31">
        <f>F63</f>
        <v>0</v>
      </c>
      <c r="G62" s="30">
        <f>G63</f>
        <v>93600000</v>
      </c>
    </row>
    <row r="63" spans="1:7" ht="27" customHeight="1" x14ac:dyDescent="0.2">
      <c r="A63" s="15">
        <v>464</v>
      </c>
      <c r="B63" s="14" t="s">
        <v>7</v>
      </c>
      <c r="C63" s="13">
        <v>93600000</v>
      </c>
      <c r="D63" s="48">
        <v>0</v>
      </c>
      <c r="E63" s="48">
        <v>0</v>
      </c>
      <c r="F63" s="48">
        <v>0</v>
      </c>
      <c r="G63" s="47">
        <f>SUM(C63:F63)</f>
        <v>93600000</v>
      </c>
    </row>
    <row r="64" spans="1:7" x14ac:dyDescent="0.2">
      <c r="A64" s="37">
        <v>21</v>
      </c>
      <c r="B64" s="36" t="s">
        <v>29</v>
      </c>
      <c r="C64" s="35">
        <f>C65</f>
        <v>94007000</v>
      </c>
      <c r="D64" s="35">
        <f>D65</f>
        <v>0</v>
      </c>
      <c r="E64" s="35">
        <f>E65</f>
        <v>0</v>
      </c>
      <c r="F64" s="35">
        <f>F65</f>
        <v>0</v>
      </c>
      <c r="G64" s="34">
        <f>G65</f>
        <v>94007000</v>
      </c>
    </row>
    <row r="65" spans="1:7" x14ac:dyDescent="0.2">
      <c r="A65" s="33">
        <v>42</v>
      </c>
      <c r="B65" s="32" t="s">
        <v>5</v>
      </c>
      <c r="C65" s="31">
        <f>SUM(C66:C68)</f>
        <v>94007000</v>
      </c>
      <c r="D65" s="31">
        <f>SUM(D66:D68)</f>
        <v>0</v>
      </c>
      <c r="E65" s="31">
        <f>SUM(E66:E68)</f>
        <v>0</v>
      </c>
      <c r="F65" s="31">
        <f>SUM(F66:F68)</f>
        <v>0</v>
      </c>
      <c r="G65" s="30">
        <f>SUM(G66:G68)</f>
        <v>94007000</v>
      </c>
    </row>
    <row r="66" spans="1:7" x14ac:dyDescent="0.2">
      <c r="A66" s="17">
        <v>420</v>
      </c>
      <c r="B66" s="14" t="s">
        <v>11</v>
      </c>
      <c r="C66" s="13">
        <v>41771000</v>
      </c>
      <c r="D66" s="13">
        <v>0</v>
      </c>
      <c r="E66" s="13">
        <v>0</v>
      </c>
      <c r="F66" s="13">
        <v>0</v>
      </c>
      <c r="G66" s="12">
        <f>SUM(C66:F66)</f>
        <v>41771000</v>
      </c>
    </row>
    <row r="67" spans="1:7" x14ac:dyDescent="0.2">
      <c r="A67" s="17">
        <v>423</v>
      </c>
      <c r="B67" s="14" t="s">
        <v>10</v>
      </c>
      <c r="C67" s="13">
        <v>43236000</v>
      </c>
      <c r="D67" s="13">
        <v>0</v>
      </c>
      <c r="E67" s="13">
        <v>0</v>
      </c>
      <c r="F67" s="13">
        <v>0</v>
      </c>
      <c r="G67" s="12">
        <f>SUM(C67:F67)</f>
        <v>43236000</v>
      </c>
    </row>
    <row r="68" spans="1:7" x14ac:dyDescent="0.2">
      <c r="A68" s="17">
        <v>425</v>
      </c>
      <c r="B68" s="14" t="s">
        <v>9</v>
      </c>
      <c r="C68" s="13">
        <v>9000000</v>
      </c>
      <c r="D68" s="13">
        <v>0</v>
      </c>
      <c r="E68" s="13">
        <v>0</v>
      </c>
      <c r="F68" s="13">
        <v>0</v>
      </c>
      <c r="G68" s="12">
        <f>SUM(C68:F68)</f>
        <v>9000000</v>
      </c>
    </row>
    <row r="69" spans="1:7" x14ac:dyDescent="0.2">
      <c r="A69" s="37">
        <v>22</v>
      </c>
      <c r="B69" s="36" t="s">
        <v>28</v>
      </c>
      <c r="C69" s="35">
        <f>C70</f>
        <v>1073873000</v>
      </c>
      <c r="D69" s="35">
        <f>D70</f>
        <v>0</v>
      </c>
      <c r="E69" s="35">
        <f>E70</f>
        <v>480000000</v>
      </c>
      <c r="F69" s="35">
        <f>F70</f>
        <v>0</v>
      </c>
      <c r="G69" s="34">
        <f>G70</f>
        <v>1553873000</v>
      </c>
    </row>
    <row r="70" spans="1:7" x14ac:dyDescent="0.2">
      <c r="A70" s="33">
        <v>42</v>
      </c>
      <c r="B70" s="32" t="s">
        <v>5</v>
      </c>
      <c r="C70" s="31">
        <f>SUM(C71:C76)</f>
        <v>1073873000</v>
      </c>
      <c r="D70" s="31">
        <f>SUM(D71:D76)</f>
        <v>0</v>
      </c>
      <c r="E70" s="31">
        <f>SUM(E71:E76)</f>
        <v>480000000</v>
      </c>
      <c r="F70" s="31">
        <f>SUM(F71:F76)</f>
        <v>0</v>
      </c>
      <c r="G70" s="30">
        <f>SUM(G71:G76)</f>
        <v>1553873000</v>
      </c>
    </row>
    <row r="71" spans="1:7" x14ac:dyDescent="0.2">
      <c r="A71" s="17">
        <v>420</v>
      </c>
      <c r="B71" s="14" t="s">
        <v>11</v>
      </c>
      <c r="C71" s="13">
        <v>618000</v>
      </c>
      <c r="D71" s="13">
        <v>0</v>
      </c>
      <c r="E71" s="13">
        <v>0</v>
      </c>
      <c r="F71" s="13">
        <v>0</v>
      </c>
      <c r="G71" s="12">
        <f>SUM(C71:F71)</f>
        <v>618000</v>
      </c>
    </row>
    <row r="72" spans="1:7" ht="30" x14ac:dyDescent="0.2">
      <c r="A72" s="17">
        <v>421</v>
      </c>
      <c r="B72" s="14" t="s">
        <v>18</v>
      </c>
      <c r="C72" s="13">
        <v>633872000</v>
      </c>
      <c r="D72" s="13"/>
      <c r="E72" s="13">
        <v>0</v>
      </c>
      <c r="F72" s="13">
        <v>0</v>
      </c>
      <c r="G72" s="12">
        <f>SUM(C72:F72)</f>
        <v>633872000</v>
      </c>
    </row>
    <row r="73" spans="1:7" x14ac:dyDescent="0.2">
      <c r="A73" s="17">
        <v>423</v>
      </c>
      <c r="B73" s="14" t="s">
        <v>10</v>
      </c>
      <c r="C73" s="13">
        <v>387783000</v>
      </c>
      <c r="D73" s="13">
        <v>0</v>
      </c>
      <c r="E73" s="13">
        <v>480000000</v>
      </c>
      <c r="F73" s="13">
        <v>0</v>
      </c>
      <c r="G73" s="12">
        <f>SUM(C73:F73)</f>
        <v>867783000</v>
      </c>
    </row>
    <row r="74" spans="1:7" x14ac:dyDescent="0.2">
      <c r="A74" s="17">
        <v>424</v>
      </c>
      <c r="B74" s="14" t="s">
        <v>17</v>
      </c>
      <c r="C74" s="13">
        <v>35000000</v>
      </c>
      <c r="D74" s="13">
        <v>0</v>
      </c>
      <c r="E74" s="13">
        <v>0</v>
      </c>
      <c r="F74" s="13">
        <v>0</v>
      </c>
      <c r="G74" s="12">
        <f>SUM(C74:F74)</f>
        <v>35000000</v>
      </c>
    </row>
    <row r="75" spans="1:7" x14ac:dyDescent="0.2">
      <c r="A75" s="17">
        <v>425</v>
      </c>
      <c r="B75" s="14" t="s">
        <v>9</v>
      </c>
      <c r="C75" s="13">
        <v>16600000</v>
      </c>
      <c r="D75" s="13">
        <v>0</v>
      </c>
      <c r="E75" s="13">
        <v>0</v>
      </c>
      <c r="F75" s="13">
        <v>0</v>
      </c>
      <c r="G75" s="12">
        <f>SUM(C75:F75)</f>
        <v>16600000</v>
      </c>
    </row>
    <row r="76" spans="1:7" x14ac:dyDescent="0.2">
      <c r="A76" s="17">
        <v>426</v>
      </c>
      <c r="B76" s="14" t="s">
        <v>8</v>
      </c>
      <c r="C76" s="13">
        <v>0</v>
      </c>
      <c r="D76" s="13">
        <v>0</v>
      </c>
      <c r="E76" s="13">
        <v>0</v>
      </c>
      <c r="F76" s="13">
        <v>0</v>
      </c>
      <c r="G76" s="12">
        <f>SUM(C76:F76)</f>
        <v>0</v>
      </c>
    </row>
    <row r="77" spans="1:7" ht="23.25" customHeight="1" x14ac:dyDescent="0.2">
      <c r="A77" s="37" t="s">
        <v>27</v>
      </c>
      <c r="B77" s="36" t="s">
        <v>26</v>
      </c>
      <c r="C77" s="35">
        <f>SUM(C78)</f>
        <v>6099500000</v>
      </c>
      <c r="D77" s="35">
        <f>SUM(D78)</f>
        <v>0</v>
      </c>
      <c r="E77" s="35">
        <f>SUM(E78)</f>
        <v>500000000</v>
      </c>
      <c r="F77" s="35">
        <f>SUM(F78)</f>
        <v>600000000</v>
      </c>
      <c r="G77" s="34">
        <f>SUM(G78)</f>
        <v>7199500000</v>
      </c>
    </row>
    <row r="78" spans="1:7" ht="15" customHeight="1" x14ac:dyDescent="0.2">
      <c r="A78" s="33">
        <v>48</v>
      </c>
      <c r="B78" s="32" t="s">
        <v>1</v>
      </c>
      <c r="C78" s="31">
        <f>SUM(C79:C79)</f>
        <v>6099500000</v>
      </c>
      <c r="D78" s="31">
        <f>SUM(D79:D79)</f>
        <v>0</v>
      </c>
      <c r="E78" s="31">
        <f>SUM(E79:E79)</f>
        <v>500000000</v>
      </c>
      <c r="F78" s="31">
        <f>SUM(F79:F79)</f>
        <v>600000000</v>
      </c>
      <c r="G78" s="30">
        <f>SUM(G79:G79)</f>
        <v>7199500000</v>
      </c>
    </row>
    <row r="79" spans="1:7" x14ac:dyDescent="0.2">
      <c r="A79" s="17">
        <v>480</v>
      </c>
      <c r="B79" s="14" t="s">
        <v>25</v>
      </c>
      <c r="C79" s="13">
        <v>6099500000</v>
      </c>
      <c r="D79" s="13">
        <v>0</v>
      </c>
      <c r="E79" s="13">
        <v>500000000</v>
      </c>
      <c r="F79" s="13">
        <v>600000000</v>
      </c>
      <c r="G79" s="12">
        <f>SUM(C79:F79)</f>
        <v>7199500000</v>
      </c>
    </row>
    <row r="80" spans="1:7" ht="26.25" customHeight="1" x14ac:dyDescent="0.2">
      <c r="A80" s="44">
        <v>3</v>
      </c>
      <c r="B80" s="43" t="s">
        <v>24</v>
      </c>
      <c r="C80" s="39">
        <f>C81</f>
        <v>564000000</v>
      </c>
      <c r="D80" s="39">
        <f>D81</f>
        <v>0</v>
      </c>
      <c r="E80" s="39">
        <f>E81</f>
        <v>0</v>
      </c>
      <c r="F80" s="39">
        <f>F81</f>
        <v>0</v>
      </c>
      <c r="G80" s="38">
        <f>G81</f>
        <v>564000000</v>
      </c>
    </row>
    <row r="81" spans="1:7" ht="30" x14ac:dyDescent="0.2">
      <c r="A81" s="37">
        <v>30</v>
      </c>
      <c r="B81" s="36" t="s">
        <v>23</v>
      </c>
      <c r="C81" s="35">
        <f>C82+C85</f>
        <v>564000000</v>
      </c>
      <c r="D81" s="35">
        <f>D82+D85</f>
        <v>0</v>
      </c>
      <c r="E81" s="35">
        <f>E82+E85</f>
        <v>0</v>
      </c>
      <c r="F81" s="35">
        <f>F82+F85</f>
        <v>0</v>
      </c>
      <c r="G81" s="34">
        <f>G82+G85</f>
        <v>564000000</v>
      </c>
    </row>
    <row r="82" spans="1:7" x14ac:dyDescent="0.2">
      <c r="A82" s="46">
        <v>40</v>
      </c>
      <c r="B82" s="32" t="s">
        <v>6</v>
      </c>
      <c r="C82" s="31">
        <f>SUM(C83:C84)</f>
        <v>134000000</v>
      </c>
      <c r="D82" s="31">
        <f>SUM(D83:D84)</f>
        <v>0</v>
      </c>
      <c r="E82" s="31">
        <f>SUM(E83:E84)</f>
        <v>0</v>
      </c>
      <c r="F82" s="31">
        <f>SUM(F83:F84)</f>
        <v>0</v>
      </c>
      <c r="G82" s="30">
        <f>SUM(G83:G84)</f>
        <v>134000000</v>
      </c>
    </row>
    <row r="83" spans="1:7" x14ac:dyDescent="0.2">
      <c r="A83" s="45">
        <v>401</v>
      </c>
      <c r="B83" s="14" t="s">
        <v>22</v>
      </c>
      <c r="C83" s="13">
        <v>88000000</v>
      </c>
      <c r="D83" s="13"/>
      <c r="E83" s="13"/>
      <c r="F83" s="13"/>
      <c r="G83" s="12">
        <f>SUM(C83:F83)</f>
        <v>88000000</v>
      </c>
    </row>
    <row r="84" spans="1:7" ht="30" x14ac:dyDescent="0.2">
      <c r="A84" s="15">
        <v>402</v>
      </c>
      <c r="B84" s="14" t="s">
        <v>21</v>
      </c>
      <c r="C84" s="13">
        <v>46000000</v>
      </c>
      <c r="D84" s="13"/>
      <c r="E84" s="13"/>
      <c r="F84" s="13"/>
      <c r="G84" s="12">
        <f>SUM(C84:F84)</f>
        <v>46000000</v>
      </c>
    </row>
    <row r="85" spans="1:7" x14ac:dyDescent="0.2">
      <c r="A85" s="33">
        <v>42</v>
      </c>
      <c r="B85" s="32" t="s">
        <v>5</v>
      </c>
      <c r="C85" s="31">
        <f>SUM(C86:C87)</f>
        <v>430000000</v>
      </c>
      <c r="D85" s="31">
        <f>SUM(D86:D87)</f>
        <v>0</v>
      </c>
      <c r="E85" s="31">
        <f>SUM(E86:E87)</f>
        <v>0</v>
      </c>
      <c r="F85" s="31">
        <f>SUM(F86:F87)</f>
        <v>0</v>
      </c>
      <c r="G85" s="30">
        <f>SUM(G86:G87)</f>
        <v>430000000</v>
      </c>
    </row>
    <row r="86" spans="1:7" x14ac:dyDescent="0.2">
      <c r="A86" s="15">
        <v>423</v>
      </c>
      <c r="B86" s="14" t="s">
        <v>10</v>
      </c>
      <c r="C86" s="13">
        <v>102046000</v>
      </c>
      <c r="D86" s="31">
        <v>0</v>
      </c>
      <c r="E86" s="31">
        <v>0</v>
      </c>
      <c r="F86" s="31">
        <v>0</v>
      </c>
      <c r="G86" s="30">
        <f>SUM(C86:F86)</f>
        <v>102046000</v>
      </c>
    </row>
    <row r="87" spans="1:7" x14ac:dyDescent="0.2">
      <c r="A87" s="17">
        <v>426</v>
      </c>
      <c r="B87" s="14" t="s">
        <v>8</v>
      </c>
      <c r="C87" s="13">
        <v>327954000</v>
      </c>
      <c r="D87" s="13">
        <v>0</v>
      </c>
      <c r="E87" s="13">
        <v>0</v>
      </c>
      <c r="F87" s="13">
        <v>0</v>
      </c>
      <c r="G87" s="30">
        <f>SUM(C87:F87)</f>
        <v>327954000</v>
      </c>
    </row>
    <row r="88" spans="1:7" ht="30" x14ac:dyDescent="0.2">
      <c r="A88" s="44">
        <v>5</v>
      </c>
      <c r="B88" s="43" t="s">
        <v>20</v>
      </c>
      <c r="C88" s="39">
        <f>C89+C96</f>
        <v>226730000</v>
      </c>
      <c r="D88" s="39">
        <f>D89+D96</f>
        <v>505000000</v>
      </c>
      <c r="E88" s="39">
        <f>E89+E96</f>
        <v>0</v>
      </c>
      <c r="F88" s="39">
        <f>F89+F96</f>
        <v>0</v>
      </c>
      <c r="G88" s="39">
        <f>G89+G96</f>
        <v>731730000</v>
      </c>
    </row>
    <row r="89" spans="1:7" ht="30" x14ac:dyDescent="0.2">
      <c r="A89" s="37">
        <v>50</v>
      </c>
      <c r="B89" s="42" t="s">
        <v>19</v>
      </c>
      <c r="C89" s="35">
        <f>C90</f>
        <v>76730000</v>
      </c>
      <c r="D89" s="35">
        <f>D90</f>
        <v>5000000</v>
      </c>
      <c r="E89" s="35">
        <f>E90</f>
        <v>0</v>
      </c>
      <c r="F89" s="35">
        <f>F90</f>
        <v>0</v>
      </c>
      <c r="G89" s="34">
        <f>G90</f>
        <v>81730000</v>
      </c>
    </row>
    <row r="90" spans="1:7" x14ac:dyDescent="0.2">
      <c r="A90" s="33">
        <v>42</v>
      </c>
      <c r="B90" s="32" t="s">
        <v>5</v>
      </c>
      <c r="C90" s="31">
        <f>SUM(C91:C95)</f>
        <v>76730000</v>
      </c>
      <c r="D90" s="31">
        <f>SUM(D91:D95)</f>
        <v>5000000</v>
      </c>
      <c r="E90" s="31">
        <f>SUM(E91:E95)</f>
        <v>0</v>
      </c>
      <c r="F90" s="31">
        <f>SUM(F91:F95)</f>
        <v>0</v>
      </c>
      <c r="G90" s="30">
        <f>SUM(G91:G95)</f>
        <v>81730000</v>
      </c>
    </row>
    <row r="91" spans="1:7" x14ac:dyDescent="0.2">
      <c r="A91" s="15">
        <v>420</v>
      </c>
      <c r="B91" s="14" t="s">
        <v>11</v>
      </c>
      <c r="C91" s="13">
        <v>160000</v>
      </c>
      <c r="D91" s="13"/>
      <c r="E91" s="13"/>
      <c r="F91" s="13"/>
      <c r="G91" s="12">
        <f>SUM(C91:F91)</f>
        <v>160000</v>
      </c>
    </row>
    <row r="92" spans="1:7" ht="30" x14ac:dyDescent="0.2">
      <c r="A92" s="15">
        <v>421</v>
      </c>
      <c r="B92" s="14" t="s">
        <v>18</v>
      </c>
      <c r="C92" s="13">
        <v>37000000</v>
      </c>
      <c r="D92" s="13"/>
      <c r="E92" s="13"/>
      <c r="F92" s="13"/>
      <c r="G92" s="12">
        <f>SUM(C92:F92)</f>
        <v>37000000</v>
      </c>
    </row>
    <row r="93" spans="1:7" x14ac:dyDescent="0.2">
      <c r="A93" s="15">
        <v>424</v>
      </c>
      <c r="B93" s="14" t="s">
        <v>17</v>
      </c>
      <c r="C93" s="13">
        <v>37000000</v>
      </c>
      <c r="D93" s="13"/>
      <c r="E93" s="13"/>
      <c r="F93" s="13"/>
      <c r="G93" s="12">
        <f>SUM(C93:F93)</f>
        <v>37000000</v>
      </c>
    </row>
    <row r="94" spans="1:7" x14ac:dyDescent="0.2">
      <c r="A94" s="15">
        <v>425</v>
      </c>
      <c r="B94" s="14" t="s">
        <v>9</v>
      </c>
      <c r="C94" s="13">
        <v>500000</v>
      </c>
      <c r="D94" s="13"/>
      <c r="E94" s="13"/>
      <c r="F94" s="13"/>
      <c r="G94" s="12">
        <f>SUM(C94:F94)</f>
        <v>500000</v>
      </c>
    </row>
    <row r="95" spans="1:7" x14ac:dyDescent="0.2">
      <c r="A95" s="17">
        <v>426</v>
      </c>
      <c r="B95" s="14" t="s">
        <v>8</v>
      </c>
      <c r="C95" s="13">
        <v>2070000</v>
      </c>
      <c r="D95" s="13">
        <v>5000000</v>
      </c>
      <c r="E95" s="13"/>
      <c r="F95" s="13"/>
      <c r="G95" s="12">
        <f>SUM(C95:F95)</f>
        <v>7070000</v>
      </c>
    </row>
    <row r="96" spans="1:7" ht="30" x14ac:dyDescent="0.2">
      <c r="A96" s="37" t="s">
        <v>16</v>
      </c>
      <c r="B96" s="36" t="s">
        <v>15</v>
      </c>
      <c r="C96" s="35">
        <f>C97</f>
        <v>150000000</v>
      </c>
      <c r="D96" s="35">
        <f>D97</f>
        <v>500000000</v>
      </c>
      <c r="E96" s="35">
        <f>E97</f>
        <v>0</v>
      </c>
      <c r="F96" s="35">
        <f>F97</f>
        <v>0</v>
      </c>
      <c r="G96" s="34">
        <f>G97</f>
        <v>650000000</v>
      </c>
    </row>
    <row r="97" spans="1:7" x14ac:dyDescent="0.2">
      <c r="A97" s="33">
        <v>48</v>
      </c>
      <c r="B97" s="32" t="s">
        <v>1</v>
      </c>
      <c r="C97" s="31">
        <f>SUM(C98:C98)</f>
        <v>150000000</v>
      </c>
      <c r="D97" s="31">
        <f>SUM(D98:D98)</f>
        <v>500000000</v>
      </c>
      <c r="E97" s="31">
        <f>SUM(E98:E98)</f>
        <v>0</v>
      </c>
      <c r="F97" s="31">
        <f>SUM(F98:F98)</f>
        <v>0</v>
      </c>
      <c r="G97" s="30">
        <f>SUM(G98:G98)</f>
        <v>650000000</v>
      </c>
    </row>
    <row r="98" spans="1:7" s="29" customFormat="1" x14ac:dyDescent="0.2">
      <c r="A98" s="15">
        <v>482</v>
      </c>
      <c r="B98" s="14" t="s">
        <v>14</v>
      </c>
      <c r="C98" s="13">
        <v>150000000</v>
      </c>
      <c r="D98" s="13">
        <v>500000000</v>
      </c>
      <c r="E98" s="13"/>
      <c r="F98" s="13"/>
      <c r="G98" s="13">
        <f>SUM(C98:F98)</f>
        <v>650000000</v>
      </c>
    </row>
    <row r="99" spans="1:7" s="29" customFormat="1" x14ac:dyDescent="0.2">
      <c r="A99" s="41">
        <v>6</v>
      </c>
      <c r="B99" s="40" t="s">
        <v>13</v>
      </c>
      <c r="C99" s="39">
        <f>C100</f>
        <v>35150000</v>
      </c>
      <c r="D99" s="39">
        <f>D100</f>
        <v>134400000</v>
      </c>
      <c r="E99" s="39">
        <f>E100</f>
        <v>0</v>
      </c>
      <c r="F99" s="39">
        <f>F100</f>
        <v>113345000</v>
      </c>
      <c r="G99" s="38">
        <f>G100</f>
        <v>282895000</v>
      </c>
    </row>
    <row r="100" spans="1:7" s="29" customFormat="1" x14ac:dyDescent="0.2">
      <c r="A100" s="37">
        <v>60</v>
      </c>
      <c r="B100" s="36" t="s">
        <v>12</v>
      </c>
      <c r="C100" s="35">
        <f>C101+C106</f>
        <v>35150000</v>
      </c>
      <c r="D100" s="35">
        <f>D101+D106</f>
        <v>134400000</v>
      </c>
      <c r="E100" s="35">
        <f>E101+E106</f>
        <v>0</v>
      </c>
      <c r="F100" s="35">
        <f>F101+F106</f>
        <v>113345000</v>
      </c>
      <c r="G100" s="34">
        <f>G101+G106</f>
        <v>282895000</v>
      </c>
    </row>
    <row r="101" spans="1:7" s="29" customFormat="1" x14ac:dyDescent="0.2">
      <c r="A101" s="33">
        <v>42</v>
      </c>
      <c r="B101" s="32" t="s">
        <v>5</v>
      </c>
      <c r="C101" s="31">
        <f>SUM(C102:C105)</f>
        <v>11150000</v>
      </c>
      <c r="D101" s="31">
        <f>SUM(D102:D105)</f>
        <v>134400000</v>
      </c>
      <c r="E101" s="31">
        <f>SUM(E102:E105)</f>
        <v>0</v>
      </c>
      <c r="F101" s="31">
        <f>SUM(F102:F105)</f>
        <v>113345000</v>
      </c>
      <c r="G101" s="30">
        <f>SUM(G102:G105)</f>
        <v>258895000</v>
      </c>
    </row>
    <row r="102" spans="1:7" s="29" customFormat="1" x14ac:dyDescent="0.2">
      <c r="A102" s="15">
        <v>420</v>
      </c>
      <c r="B102" s="14" t="s">
        <v>11</v>
      </c>
      <c r="C102" s="13">
        <v>1250000</v>
      </c>
      <c r="D102" s="13">
        <v>500000</v>
      </c>
      <c r="E102" s="13"/>
      <c r="F102" s="13">
        <v>20000</v>
      </c>
      <c r="G102" s="12">
        <f>SUM(C102:F102)</f>
        <v>1770000</v>
      </c>
    </row>
    <row r="103" spans="1:7" s="29" customFormat="1" x14ac:dyDescent="0.2">
      <c r="A103" s="15">
        <v>423</v>
      </c>
      <c r="B103" s="14" t="s">
        <v>10</v>
      </c>
      <c r="C103" s="13">
        <v>1900000</v>
      </c>
      <c r="D103" s="13">
        <v>15000000</v>
      </c>
      <c r="E103" s="13">
        <v>0</v>
      </c>
      <c r="F103" s="13">
        <v>193000</v>
      </c>
      <c r="G103" s="12">
        <f>SUM(C103:F103)</f>
        <v>17093000</v>
      </c>
    </row>
    <row r="104" spans="1:7" s="29" customFormat="1" x14ac:dyDescent="0.2">
      <c r="A104" s="17">
        <v>425</v>
      </c>
      <c r="B104" s="14" t="s">
        <v>9</v>
      </c>
      <c r="C104" s="13">
        <v>6000000</v>
      </c>
      <c r="D104" s="13">
        <v>118520000</v>
      </c>
      <c r="E104" s="13">
        <v>0</v>
      </c>
      <c r="F104" s="13">
        <v>113052000</v>
      </c>
      <c r="G104" s="12">
        <f>SUM(C104:F104)</f>
        <v>237572000</v>
      </c>
    </row>
    <row r="105" spans="1:7" s="29" customFormat="1" x14ac:dyDescent="0.2">
      <c r="A105" s="17">
        <v>426</v>
      </c>
      <c r="B105" s="14" t="s">
        <v>8</v>
      </c>
      <c r="C105" s="13">
        <v>2000000</v>
      </c>
      <c r="D105" s="13">
        <v>380000</v>
      </c>
      <c r="E105" s="13">
        <v>0</v>
      </c>
      <c r="F105" s="13">
        <v>80000</v>
      </c>
      <c r="G105" s="12">
        <f>SUM(C105:F105)</f>
        <v>2460000</v>
      </c>
    </row>
    <row r="106" spans="1:7" s="29" customFormat="1" x14ac:dyDescent="0.2">
      <c r="A106" s="33">
        <v>46</v>
      </c>
      <c r="B106" s="32" t="s">
        <v>2</v>
      </c>
      <c r="C106" s="31">
        <f>C107</f>
        <v>24000000</v>
      </c>
      <c r="D106" s="31">
        <f>D107</f>
        <v>0</v>
      </c>
      <c r="E106" s="31">
        <f>E107</f>
        <v>0</v>
      </c>
      <c r="F106" s="31">
        <f>F107</f>
        <v>0</v>
      </c>
      <c r="G106" s="30">
        <f>G107</f>
        <v>24000000</v>
      </c>
    </row>
    <row r="107" spans="1:7" s="29" customFormat="1" x14ac:dyDescent="0.2">
      <c r="A107" s="15">
        <v>464</v>
      </c>
      <c r="B107" s="14" t="s">
        <v>7</v>
      </c>
      <c r="C107" s="13">
        <v>24000000</v>
      </c>
      <c r="D107" s="13">
        <v>0</v>
      </c>
      <c r="E107" s="13">
        <v>0</v>
      </c>
      <c r="F107" s="13">
        <v>0</v>
      </c>
      <c r="G107" s="12">
        <f>SUM(C107:F107)</f>
        <v>24000000</v>
      </c>
    </row>
    <row r="108" spans="1:7" ht="15.75" thickBot="1" x14ac:dyDescent="0.25">
      <c r="A108" s="28"/>
      <c r="B108" s="27" t="s">
        <v>0</v>
      </c>
      <c r="C108" s="26">
        <f>C3+C50+C80+C88+C99+C47</f>
        <v>17965655000</v>
      </c>
      <c r="D108" s="26">
        <f>D50+D80+D88+D99+D47+D36+D4</f>
        <v>1100000000</v>
      </c>
      <c r="E108" s="26">
        <f>E3+E50+E80+E88+E99+E47</f>
        <v>1400000000</v>
      </c>
      <c r="F108" s="26">
        <f>F3+F50+F80+F88+F99+F47</f>
        <v>1703345000</v>
      </c>
      <c r="G108" s="25">
        <f>G3+G46+G50+G80+G88+G99</f>
        <v>22169000000</v>
      </c>
    </row>
    <row r="109" spans="1:7" ht="16.5" thickTop="1" thickBot="1" x14ac:dyDescent="0.25">
      <c r="A109" s="24"/>
      <c r="B109" s="23"/>
      <c r="E109" s="22"/>
    </row>
    <row r="110" spans="1:7" ht="15.75" thickTop="1" x14ac:dyDescent="0.2">
      <c r="A110" s="21">
        <v>40</v>
      </c>
      <c r="B110" s="20" t="s">
        <v>6</v>
      </c>
      <c r="C110" s="19">
        <f>C5+C27+C52+C82</f>
        <v>6713424000</v>
      </c>
      <c r="D110" s="19">
        <f>D5+D27+D52+D82</f>
        <v>0</v>
      </c>
      <c r="E110" s="19">
        <f>E5+E27+E52+E82</f>
        <v>0</v>
      </c>
      <c r="F110" s="19">
        <f>F5+F27+F52+F82</f>
        <v>0</v>
      </c>
      <c r="G110" s="18">
        <f>G5+G27+G52+G82</f>
        <v>6713424000</v>
      </c>
    </row>
    <row r="111" spans="1:7" x14ac:dyDescent="0.2">
      <c r="A111" s="17">
        <v>42</v>
      </c>
      <c r="B111" s="14" t="s">
        <v>5</v>
      </c>
      <c r="C111" s="13">
        <f>C9+C21+C30+C56+C65+C70+C85+C90+C101</f>
        <v>3098063000</v>
      </c>
      <c r="D111" s="13">
        <f>D9+D21+D30+D56+D65+D70+D85+D90+D101</f>
        <v>140400000</v>
      </c>
      <c r="E111" s="13">
        <f>E9+E21+E30+E56+E65+E70+E85+E90+E101</f>
        <v>900000000</v>
      </c>
      <c r="F111" s="13">
        <f>F9+F21+F30+F56+F65+F70+F85+F90+F101</f>
        <v>113345000</v>
      </c>
      <c r="G111" s="13">
        <f>G9+G21+G30+G56+G65+G70+G85+G90+G101</f>
        <v>4251808000</v>
      </c>
    </row>
    <row r="112" spans="1:7" ht="25.5" x14ac:dyDescent="0.2">
      <c r="A112" s="17">
        <v>43</v>
      </c>
      <c r="B112" s="16" t="s">
        <v>4</v>
      </c>
      <c r="C112" s="13">
        <f>C42</f>
        <v>544500000</v>
      </c>
      <c r="D112" s="13">
        <f>D42</f>
        <v>0</v>
      </c>
      <c r="E112" s="13">
        <f>E42</f>
        <v>0</v>
      </c>
      <c r="F112" s="13">
        <f>F42</f>
        <v>0</v>
      </c>
      <c r="G112" s="12">
        <f>G42</f>
        <v>544500000</v>
      </c>
    </row>
    <row r="113" spans="1:7" ht="38.25" x14ac:dyDescent="0.2">
      <c r="A113" s="17">
        <v>44</v>
      </c>
      <c r="B113" s="16" t="s">
        <v>3</v>
      </c>
      <c r="C113" s="13">
        <f>C48</f>
        <v>1000000000</v>
      </c>
      <c r="D113" s="13">
        <f>D48</f>
        <v>0</v>
      </c>
      <c r="E113" s="13">
        <f>E48</f>
        <v>0</v>
      </c>
      <c r="F113" s="13">
        <f>F48</f>
        <v>0</v>
      </c>
      <c r="G113" s="12">
        <f>G48</f>
        <v>1000000000</v>
      </c>
    </row>
    <row r="114" spans="1:7" x14ac:dyDescent="0.2">
      <c r="A114" s="15">
        <v>46</v>
      </c>
      <c r="B114" s="14" t="s">
        <v>2</v>
      </c>
      <c r="C114" s="13">
        <f>C17+C44+C62+C106</f>
        <v>338468000</v>
      </c>
      <c r="D114" s="13">
        <f>D17+D44+D62+D106</f>
        <v>0</v>
      </c>
      <c r="E114" s="13">
        <f>E17+E44+E62+E106</f>
        <v>0</v>
      </c>
      <c r="F114" s="13">
        <f>F17+F44+F62+F106</f>
        <v>0</v>
      </c>
      <c r="G114" s="12">
        <f>G17+G44+G62+G106</f>
        <v>338468000</v>
      </c>
    </row>
    <row r="115" spans="1:7" x14ac:dyDescent="0.2">
      <c r="A115" s="15">
        <v>48</v>
      </c>
      <c r="B115" s="14" t="s">
        <v>1</v>
      </c>
      <c r="C115" s="13">
        <f>+C37+C78+C97</f>
        <v>6271200000</v>
      </c>
      <c r="D115" s="13">
        <f>+D37+D78+D97</f>
        <v>959600000</v>
      </c>
      <c r="E115" s="13">
        <f>+E37+E78+E97</f>
        <v>500000000</v>
      </c>
      <c r="F115" s="13">
        <f>+F37+F78+F97</f>
        <v>1590000000</v>
      </c>
      <c r="G115" s="12">
        <f>+G37+G78+G97</f>
        <v>9320800000</v>
      </c>
    </row>
    <row r="116" spans="1:7" ht="15.75" thickBot="1" x14ac:dyDescent="0.25">
      <c r="A116" s="11"/>
      <c r="B116" s="10" t="s">
        <v>0</v>
      </c>
      <c r="C116" s="9">
        <f>SUM(C110:C115)</f>
        <v>17965655000</v>
      </c>
      <c r="D116" s="9">
        <f>SUM(D110:D115)</f>
        <v>1100000000</v>
      </c>
      <c r="E116" s="9">
        <f>SUM(E110:E115)</f>
        <v>1400000000</v>
      </c>
      <c r="F116" s="9">
        <f>SUM(F110:F115)</f>
        <v>1703345000</v>
      </c>
      <c r="G116" s="9">
        <f>SUM(G110:G115)</f>
        <v>22169000000</v>
      </c>
    </row>
    <row r="117" spans="1:7" s="4" customFormat="1" ht="15.75" thickTop="1" x14ac:dyDescent="0.2">
      <c r="B117" s="3"/>
      <c r="C117" s="8"/>
      <c r="D117" s="7"/>
      <c r="E117" s="6"/>
      <c r="F117" s="5"/>
    </row>
  </sheetData>
  <mergeCells count="2">
    <mergeCell ref="A109:B109"/>
    <mergeCell ref="D117:F117"/>
  </mergeCells>
  <pageMargins left="0.35433070866141703" right="0.27559055118110198" top="0.47244094488188998" bottom="0.47244094488188998" header="0.196850393700787" footer="0.196850393700787"/>
  <pageSetup paperSize="9" scale="75" orientation="portrait" r:id="rId1"/>
  <headerFooter alignWithMargins="0">
    <oddHeader xml:space="preserve">&amp;C&amp;"StobiSerif Regular,Bold"&amp;12Одобрен буџет 2026 година
</oddHeader>
    <oddFooter>&amp;C&amp;P/&amp;N</oddFooter>
  </headerFooter>
  <rowBreaks count="2" manualBreakCount="2">
    <brk id="48" max="6" man="1"/>
    <brk id="7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PB.2026.site smetkи</vt:lpstr>
      <vt:lpstr>'PB.2026.site smetkи'!Print_Area</vt:lpstr>
      <vt:lpstr>'PB.2026.site smetkи'!Print_Titles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Acev</dc:creator>
  <cp:lastModifiedBy>Oliver Acev</cp:lastModifiedBy>
  <dcterms:created xsi:type="dcterms:W3CDTF">2026-02-18T11:51:40Z</dcterms:created>
  <dcterms:modified xsi:type="dcterms:W3CDTF">2026-02-18T11:52:09Z</dcterms:modified>
</cp:coreProperties>
</file>