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ksandar.atanasov\Desktop\"/>
    </mc:Choice>
  </mc:AlternateContent>
  <bookViews>
    <workbookView xWindow="0" yWindow="0" windowWidth="28800" windowHeight="12210"/>
  </bookViews>
  <sheets>
    <sheet name="Odobren.bud.2025.sl.vesn.254" sheetId="1" r:id="rId1"/>
  </sheets>
  <definedNames>
    <definedName name="_xlnm._FilterDatabase" localSheetId="0" hidden="1">Odobren.bud.2025.sl.vesn.254!$A$2:$B$106</definedName>
    <definedName name="_xlnm.Print_Area" localSheetId="0">Odobren.bud.2025.sl.vesn.254!$A$1:$G$114</definedName>
    <definedName name="_xlnm.Print_Titles" localSheetId="0">Odobren.bud.2025.sl.vesn.254!$1:$2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D110" i="1"/>
  <c r="G105" i="1"/>
  <c r="G104" i="1" s="1"/>
  <c r="F104" i="1"/>
  <c r="E104" i="1"/>
  <c r="D104" i="1"/>
  <c r="C104" i="1"/>
  <c r="G103" i="1"/>
  <c r="F102" i="1"/>
  <c r="F99" i="1" s="1"/>
  <c r="F98" i="1" s="1"/>
  <c r="F97" i="1" s="1"/>
  <c r="G101" i="1"/>
  <c r="G100" i="1"/>
  <c r="E99" i="1"/>
  <c r="D99" i="1"/>
  <c r="D98" i="1" s="1"/>
  <c r="D97" i="1" s="1"/>
  <c r="C99" i="1"/>
  <c r="C98" i="1" s="1"/>
  <c r="C97" i="1" s="1"/>
  <c r="G96" i="1"/>
  <c r="G95" i="1" s="1"/>
  <c r="G94" i="1" s="1"/>
  <c r="F95" i="1"/>
  <c r="E95" i="1"/>
  <c r="E94" i="1" s="1"/>
  <c r="D95" i="1"/>
  <c r="C95" i="1"/>
  <c r="C94" i="1" s="1"/>
  <c r="F94" i="1"/>
  <c r="D94" i="1"/>
  <c r="G93" i="1"/>
  <c r="G92" i="1"/>
  <c r="G91" i="1"/>
  <c r="G90" i="1"/>
  <c r="G89" i="1"/>
  <c r="F88" i="1"/>
  <c r="F87" i="1" s="1"/>
  <c r="F86" i="1" s="1"/>
  <c r="E88" i="1"/>
  <c r="D88" i="1"/>
  <c r="D87" i="1" s="1"/>
  <c r="C88" i="1"/>
  <c r="E87" i="1"/>
  <c r="C87" i="1"/>
  <c r="G85" i="1"/>
  <c r="G84" i="1"/>
  <c r="G83" i="1" s="1"/>
  <c r="G79" i="1" s="1"/>
  <c r="G78" i="1" s="1"/>
  <c r="F83" i="1"/>
  <c r="E83" i="1"/>
  <c r="D83" i="1"/>
  <c r="C83" i="1"/>
  <c r="G82" i="1"/>
  <c r="G81" i="1"/>
  <c r="G80" i="1"/>
  <c r="F80" i="1"/>
  <c r="E80" i="1"/>
  <c r="E79" i="1" s="1"/>
  <c r="E78" i="1" s="1"/>
  <c r="D80" i="1"/>
  <c r="C80" i="1"/>
  <c r="D79" i="1"/>
  <c r="C79" i="1"/>
  <c r="C78" i="1" s="1"/>
  <c r="D78" i="1"/>
  <c r="G77" i="1"/>
  <c r="G76" i="1"/>
  <c r="F76" i="1"/>
  <c r="F75" i="1" s="1"/>
  <c r="E76" i="1"/>
  <c r="D76" i="1"/>
  <c r="C76" i="1"/>
  <c r="G75" i="1"/>
  <c r="E75" i="1"/>
  <c r="D75" i="1"/>
  <c r="C75" i="1"/>
  <c r="G74" i="1"/>
  <c r="G73" i="1"/>
  <c r="G72" i="1"/>
  <c r="D71" i="1"/>
  <c r="D68" i="1" s="1"/>
  <c r="D67" i="1" s="1"/>
  <c r="G70" i="1"/>
  <c r="G69" i="1"/>
  <c r="F68" i="1"/>
  <c r="E68" i="1"/>
  <c r="C68" i="1"/>
  <c r="C67" i="1" s="1"/>
  <c r="F67" i="1"/>
  <c r="E67" i="1"/>
  <c r="G66" i="1"/>
  <c r="G65" i="1"/>
  <c r="G64" i="1"/>
  <c r="F63" i="1"/>
  <c r="F62" i="1" s="1"/>
  <c r="E63" i="1"/>
  <c r="D63" i="1"/>
  <c r="D62" i="1" s="1"/>
  <c r="C63" i="1"/>
  <c r="E62" i="1"/>
  <c r="C62" i="1"/>
  <c r="C61" i="1"/>
  <c r="C60" i="1" s="1"/>
  <c r="F60" i="1"/>
  <c r="E60" i="1"/>
  <c r="D60" i="1"/>
  <c r="G59" i="1"/>
  <c r="G58" i="1"/>
  <c r="G57" i="1"/>
  <c r="G56" i="1"/>
  <c r="G55" i="1"/>
  <c r="F54" i="1"/>
  <c r="F49" i="1" s="1"/>
  <c r="E54" i="1"/>
  <c r="D54" i="1"/>
  <c r="D49" i="1" s="1"/>
  <c r="C54" i="1"/>
  <c r="G53" i="1"/>
  <c r="G52" i="1"/>
  <c r="G51" i="1"/>
  <c r="G50" i="1" s="1"/>
  <c r="F50" i="1"/>
  <c r="E50" i="1"/>
  <c r="E49" i="1" s="1"/>
  <c r="D50" i="1"/>
  <c r="C50" i="1"/>
  <c r="G47" i="1"/>
  <c r="G46" i="1" s="1"/>
  <c r="F46" i="1"/>
  <c r="F111" i="1" s="1"/>
  <c r="E46" i="1"/>
  <c r="E45" i="1" s="1"/>
  <c r="E44" i="1" s="1"/>
  <c r="D46" i="1"/>
  <c r="D45" i="1" s="1"/>
  <c r="D44" i="1" s="1"/>
  <c r="C46" i="1"/>
  <c r="C45" i="1" s="1"/>
  <c r="C44" i="1" s="1"/>
  <c r="G43" i="1"/>
  <c r="G42" i="1" s="1"/>
  <c r="F42" i="1"/>
  <c r="F41" i="1" s="1"/>
  <c r="E42" i="1"/>
  <c r="E110" i="1" s="1"/>
  <c r="D42" i="1"/>
  <c r="D41" i="1" s="1"/>
  <c r="C42" i="1"/>
  <c r="C110" i="1" s="1"/>
  <c r="G40" i="1"/>
  <c r="G39" i="1"/>
  <c r="G38" i="1"/>
  <c r="G37" i="1"/>
  <c r="G36" i="1" s="1"/>
  <c r="F37" i="1"/>
  <c r="F113" i="1" s="1"/>
  <c r="E37" i="1"/>
  <c r="E113" i="1" s="1"/>
  <c r="D37" i="1"/>
  <c r="C37" i="1"/>
  <c r="D36" i="1"/>
  <c r="G35" i="1"/>
  <c r="G34" i="1"/>
  <c r="G33" i="1"/>
  <c r="G32" i="1"/>
  <c r="G31" i="1"/>
  <c r="F30" i="1"/>
  <c r="E30" i="1"/>
  <c r="D30" i="1"/>
  <c r="D26" i="1" s="1"/>
  <c r="C30" i="1"/>
  <c r="C26" i="1" s="1"/>
  <c r="G29" i="1"/>
  <c r="G28" i="1"/>
  <c r="F27" i="1"/>
  <c r="E27" i="1"/>
  <c r="D27" i="1"/>
  <c r="C27" i="1"/>
  <c r="G25" i="1"/>
  <c r="G21" i="1" s="1"/>
  <c r="G20" i="1" s="1"/>
  <c r="G24" i="1"/>
  <c r="G23" i="1"/>
  <c r="G22" i="1"/>
  <c r="F21" i="1"/>
  <c r="E21" i="1"/>
  <c r="E20" i="1" s="1"/>
  <c r="D21" i="1"/>
  <c r="D20" i="1" s="1"/>
  <c r="C21" i="1"/>
  <c r="C20" i="1" s="1"/>
  <c r="F20" i="1"/>
  <c r="G19" i="1"/>
  <c r="G17" i="1" s="1"/>
  <c r="G18" i="1"/>
  <c r="F17" i="1"/>
  <c r="F112" i="1" s="1"/>
  <c r="E17" i="1"/>
  <c r="E112" i="1" s="1"/>
  <c r="D17" i="1"/>
  <c r="C17" i="1"/>
  <c r="C4" i="1" s="1"/>
  <c r="G16" i="1"/>
  <c r="G15" i="1"/>
  <c r="G14" i="1"/>
  <c r="G13" i="1"/>
  <c r="D12" i="1"/>
  <c r="G12" i="1" s="1"/>
  <c r="G11" i="1"/>
  <c r="G10" i="1"/>
  <c r="G9" i="1" s="1"/>
  <c r="F9" i="1"/>
  <c r="F4" i="1" s="1"/>
  <c r="E9" i="1"/>
  <c r="E109" i="1" s="1"/>
  <c r="D9" i="1"/>
  <c r="D4" i="1" s="1"/>
  <c r="C9" i="1"/>
  <c r="G8" i="1"/>
  <c r="G7" i="1"/>
  <c r="G6" i="1"/>
  <c r="G5" i="1" s="1"/>
  <c r="F5" i="1"/>
  <c r="E5" i="1"/>
  <c r="E108" i="1" s="1"/>
  <c r="D5" i="1"/>
  <c r="D108" i="1" s="1"/>
  <c r="C5" i="1"/>
  <c r="G30" i="1" l="1"/>
  <c r="G26" i="1" s="1"/>
  <c r="G63" i="1"/>
  <c r="G62" i="1" s="1"/>
  <c r="D86" i="1"/>
  <c r="G27" i="1"/>
  <c r="G54" i="1"/>
  <c r="C49" i="1"/>
  <c r="C48" i="1" s="1"/>
  <c r="F79" i="1"/>
  <c r="F78" i="1" s="1"/>
  <c r="G102" i="1"/>
  <c r="G99" i="1" s="1"/>
  <c r="G98" i="1" s="1"/>
  <c r="G97" i="1" s="1"/>
  <c r="E114" i="1"/>
  <c r="C111" i="1"/>
  <c r="F109" i="1"/>
  <c r="F36" i="1"/>
  <c r="G88" i="1"/>
  <c r="G87" i="1" s="1"/>
  <c r="E98" i="1"/>
  <c r="E97" i="1" s="1"/>
  <c r="E111" i="1"/>
  <c r="E48" i="1"/>
  <c r="G71" i="1"/>
  <c r="G68" i="1" s="1"/>
  <c r="G67" i="1" s="1"/>
  <c r="E26" i="1"/>
  <c r="C113" i="1"/>
  <c r="C41" i="1"/>
  <c r="C108" i="1"/>
  <c r="D48" i="1"/>
  <c r="D112" i="1"/>
  <c r="E86" i="1"/>
  <c r="E36" i="1"/>
  <c r="C86" i="1"/>
  <c r="E4" i="1"/>
  <c r="F108" i="1"/>
  <c r="D113" i="1"/>
  <c r="E41" i="1"/>
  <c r="E3" i="1"/>
  <c r="E106" i="1" s="1"/>
  <c r="D3" i="1"/>
  <c r="F48" i="1"/>
  <c r="G4" i="1"/>
  <c r="D114" i="1"/>
  <c r="G49" i="1"/>
  <c r="G108" i="1"/>
  <c r="G41" i="1"/>
  <c r="G110" i="1"/>
  <c r="G111" i="1"/>
  <c r="G45" i="1"/>
  <c r="G44" i="1" s="1"/>
  <c r="G86" i="1"/>
  <c r="C112" i="1"/>
  <c r="F26" i="1"/>
  <c r="F3" i="1" s="1"/>
  <c r="F106" i="1" s="1"/>
  <c r="C109" i="1"/>
  <c r="C114" i="1" s="1"/>
  <c r="F110" i="1"/>
  <c r="G113" i="1"/>
  <c r="C36" i="1"/>
  <c r="C3" i="1" s="1"/>
  <c r="C106" i="1" s="1"/>
  <c r="F45" i="1"/>
  <c r="F44" i="1" s="1"/>
  <c r="D109" i="1"/>
  <c r="G61" i="1"/>
  <c r="G60" i="1" s="1"/>
  <c r="G112" i="1" s="1"/>
  <c r="G109" i="1" l="1"/>
  <c r="G48" i="1"/>
  <c r="F114" i="1"/>
  <c r="D106" i="1"/>
  <c r="G114" i="1"/>
  <c r="G3" i="1"/>
  <c r="G106" i="1" s="1"/>
</calcChain>
</file>

<file path=xl/sharedStrings.xml><?xml version="1.0" encoding="utf-8"?>
<sst xmlns="http://schemas.openxmlformats.org/spreadsheetml/2006/main" count="124" uniqueCount="60">
  <si>
    <t>7(3+4+5+6)</t>
  </si>
  <si>
    <t>1A</t>
  </si>
  <si>
    <t>A</t>
  </si>
  <si>
    <t>А2</t>
  </si>
  <si>
    <t>ВА</t>
  </si>
  <si>
    <t>programi, nënprogrami dhe artikulli</t>
  </si>
  <si>
    <t>Emri i 
programi, nënprogrami dhe artikulli</t>
  </si>
  <si>
    <t xml:space="preserve">
llogaria 637</t>
  </si>
  <si>
    <t xml:space="preserve"> 
llogaria 631</t>
  </si>
  <si>
    <t xml:space="preserve">
llogaria 787</t>
  </si>
  <si>
    <t xml:space="preserve">
llogaria 785</t>
  </si>
  <si>
    <t>TOTALI:</t>
  </si>
  <si>
    <t>ADMINISTRATA</t>
  </si>
  <si>
    <t>Administrata</t>
  </si>
  <si>
    <t>TOTALI</t>
  </si>
  <si>
    <t>PAGAT DHE SHTESAT</t>
  </si>
  <si>
    <t>MALLRAT DHE SHËRBIMET</t>
  </si>
  <si>
    <t>SUBVENCIONET DHE TRANSFERET</t>
  </si>
  <si>
    <t>Pagat bazë</t>
  </si>
  <si>
    <t>Kontributet e sigurimeve shoqërore</t>
  </si>
  <si>
    <t>Shtesat</t>
  </si>
  <si>
    <t>Udhëtimi dhe shpenzimet ditore</t>
  </si>
  <si>
    <t>Shërbime komunale, ngrohje, komunikim dhe transport</t>
  </si>
  <si>
    <t>Materialet dhe inventari i vogël</t>
  </si>
  <si>
    <t>Riparimi dhe mirëmbajtja e vazhdueshme</t>
  </si>
  <si>
    <t>Shërbimet me kontratë</t>
  </si>
  <si>
    <t>Shpenzime të tjera korrente</t>
  </si>
  <si>
    <t>Punësimi i përkohshëm</t>
  </si>
  <si>
    <t>Transferet në OJQ</t>
  </si>
  <si>
    <t>Transferta të ndryshme</t>
  </si>
  <si>
    <t>Formimi dhe përmirësimi profesional brenda dhe jashtë vendit</t>
  </si>
  <si>
    <t>TRANSFERTET KORENTE NË FONDET JASHTË BUXHETARE</t>
  </si>
  <si>
    <t>TRANSFERTAT AKTUALE NË NJËSITË E VETQEVERISJES LOKALE</t>
  </si>
  <si>
    <t>SHPENZIMET KAPITALE</t>
  </si>
  <si>
    <t xml:space="preserve">Materialet dhe inventari i vogël </t>
  </si>
  <si>
    <t>PAGA DHE SHTESAT</t>
  </si>
  <si>
    <t>Aktivitete ndërkombëtare</t>
  </si>
  <si>
    <t>AKADEMIA USHTARAKE</t>
  </si>
  <si>
    <t>Akademia Ushtarake</t>
  </si>
  <si>
    <t>Objektet e tjera</t>
  </si>
  <si>
    <t>Ndërtimi dhe rikonstruksioni i objekteve dhe infrastrukturës</t>
  </si>
  <si>
    <t>5B</t>
  </si>
  <si>
    <t>MIRËMBAJTJA E OBJEKTEVE DHE INFRASTRUKTURËS</t>
  </si>
  <si>
    <t>Mirëmbajtja aktuale e objekteve dhe infrastrukturës</t>
  </si>
  <si>
    <t>Misionet dhe operacionet ndërkombëtare</t>
  </si>
  <si>
    <t>MISIONET DHE OPERACIONET NDËRKOMBËTARE</t>
  </si>
  <si>
    <t>Blerja e pajisjeve dhe makinerive</t>
  </si>
  <si>
    <t>Integrimi në NATO</t>
  </si>
  <si>
    <t>Logjistika në ARMV</t>
  </si>
  <si>
    <t>Trajnimi</t>
  </si>
  <si>
    <t>ARMV</t>
  </si>
  <si>
    <t>Funksionimi i ARMV</t>
  </si>
  <si>
    <t>Grantet e dedikuara</t>
  </si>
  <si>
    <t>Transfertat korente në njësitë e vetqeverisjes lokale</t>
  </si>
  <si>
    <t>Transferimi i kompetencave tek ELS</t>
  </si>
  <si>
    <t>DECENTRALIZIMI</t>
  </si>
  <si>
    <t>Transferta në Fondin SPIMV</t>
  </si>
  <si>
    <t>Reforma në Ministrinë e Mbrojtjes</t>
  </si>
  <si>
    <t>Blerja e mobiljeve</t>
  </si>
  <si>
    <t>Pajisja dhe modernizimi në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</si>
</sst>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7" x14ac:knownFonts="1">
    <font>
      <sz val="10"/>
      <name val="Arial"/>
      <family val="2"/>
    </font>
    <font>
      <sz val="10"/>
      <name val="Arial"/>
      <family val="2"/>
    </font>
    <font>
      <sz val="10"/>
      <name val="StobiSerif Regular"/>
      <family val="3"/>
    </font>
    <font>
      <sz val="9"/>
      <name val="StobiSerif Regular"/>
      <family val="3"/>
    </font>
    <font>
      <b/>
      <sz val="10"/>
      <name val="StobiSerif Regular"/>
      <family val="3"/>
    </font>
    <font>
      <sz val="8"/>
      <name val="StobiSerif Regular"/>
      <family val="3"/>
    </font>
    <font>
      <b/>
      <sz val="9"/>
      <name val="StobiSerif Regular"/>
      <family val="3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68">
    <xf numFmtId="0" fontId="0" fillId="0" borderId="0" xfId="0">
      <alignment vertical="center" wrapText="1"/>
      <protection locked="0"/>
    </xf>
    <xf numFmtId="1" fontId="2" fillId="2" borderId="1" xfId="0" applyNumberFormat="1" applyFont="1" applyFill="1" applyBorder="1" applyAlignment="1">
      <alignment vertical="center" textRotation="90" wrapText="1"/>
      <protection locked="0"/>
    </xf>
    <xf numFmtId="1" fontId="2" fillId="2" borderId="2" xfId="0" applyNumberFormat="1" applyFont="1" applyFill="1" applyBorder="1" applyAlignment="1">
      <alignment horizontal="center" vertical="center" wrapText="1"/>
      <protection locked="0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  <protection locked="0"/>
    </xf>
    <xf numFmtId="0" fontId="2" fillId="0" borderId="0" xfId="0" applyFont="1" applyFill="1" applyAlignment="1">
      <alignment vertical="center"/>
      <protection locked="0"/>
    </xf>
    <xf numFmtId="3" fontId="5" fillId="0" borderId="4" xfId="0" applyNumberFormat="1" applyFont="1" applyFill="1" applyBorder="1" applyAlignment="1">
      <alignment horizontal="center" vertical="center" wrapText="1"/>
      <protection locked="0"/>
    </xf>
    <xf numFmtId="3" fontId="5" fillId="0" borderId="5" xfId="0" applyNumberFormat="1" applyFont="1" applyFill="1" applyBorder="1" applyAlignment="1">
      <alignment horizontal="center" vertical="center" wrapText="1"/>
      <protection locked="0"/>
    </xf>
    <xf numFmtId="3" fontId="5" fillId="0" borderId="5" xfId="0" applyNumberFormat="1" applyFont="1" applyFill="1" applyBorder="1" applyAlignment="1">
      <alignment horizontal="center" vertical="center"/>
      <protection locked="0"/>
    </xf>
    <xf numFmtId="3" fontId="5" fillId="0" borderId="6" xfId="0" applyNumberFormat="1" applyFont="1" applyFill="1" applyBorder="1" applyAlignment="1">
      <alignment horizontal="center" vertical="center"/>
      <protection locked="0"/>
    </xf>
    <xf numFmtId="3" fontId="2" fillId="0" borderId="0" xfId="0" applyNumberFormat="1" applyFont="1" applyFill="1" applyAlignment="1">
      <alignment vertical="center"/>
      <protection locked="0"/>
    </xf>
    <xf numFmtId="0" fontId="4" fillId="4" borderId="7" xfId="0" applyFont="1" applyFill="1" applyBorder="1" applyAlignment="1">
      <alignment vertical="center" wrapText="1"/>
      <protection locked="0"/>
    </xf>
    <xf numFmtId="0" fontId="4" fillId="4" borderId="8" xfId="0" applyFont="1" applyFill="1" applyBorder="1" applyAlignment="1">
      <alignment horizontal="left" vertical="center"/>
      <protection locked="0"/>
    </xf>
    <xf numFmtId="3" fontId="4" fillId="4" borderId="8" xfId="0" applyNumberFormat="1" applyFont="1" applyFill="1" applyBorder="1" applyAlignment="1">
      <alignment vertical="center"/>
      <protection locked="0"/>
    </xf>
    <xf numFmtId="0" fontId="4" fillId="3" borderId="7" xfId="0" applyFont="1" applyFill="1" applyBorder="1" applyAlignment="1">
      <alignment vertical="center"/>
      <protection locked="0"/>
    </xf>
    <xf numFmtId="0" fontId="4" fillId="3" borderId="8" xfId="0" applyFont="1" applyFill="1" applyBorder="1" applyAlignment="1">
      <alignment vertical="center"/>
      <protection locked="0"/>
    </xf>
    <xf numFmtId="3" fontId="4" fillId="3" borderId="8" xfId="0" applyNumberFormat="1" applyFont="1" applyFill="1" applyBorder="1" applyAlignment="1">
      <alignment vertical="center"/>
      <protection locked="0"/>
    </xf>
    <xf numFmtId="1" fontId="4" fillId="5" borderId="7" xfId="0" applyNumberFormat="1" applyFont="1" applyFill="1" applyBorder="1" applyAlignment="1">
      <alignment horizontal="right" vertical="center"/>
      <protection locked="0"/>
    </xf>
    <xf numFmtId="0" fontId="4" fillId="5" borderId="8" xfId="0" applyFont="1" applyFill="1" applyBorder="1" applyAlignment="1">
      <alignment vertical="center" wrapText="1"/>
      <protection locked="0"/>
    </xf>
    <xf numFmtId="3" fontId="4" fillId="0" borderId="8" xfId="0" applyNumberFormat="1" applyFont="1" applyFill="1" applyBorder="1" applyAlignment="1">
      <alignment vertical="center"/>
      <protection locked="0"/>
    </xf>
    <xf numFmtId="1" fontId="2" fillId="5" borderId="7" xfId="0" applyNumberFormat="1" applyFont="1" applyFill="1" applyBorder="1" applyAlignment="1">
      <alignment horizontal="right" vertical="center"/>
      <protection locked="0"/>
    </xf>
    <xf numFmtId="0" fontId="2" fillId="5" borderId="8" xfId="0" applyFont="1" applyFill="1" applyBorder="1" applyAlignment="1">
      <alignment vertical="center" wrapText="1"/>
      <protection locked="0"/>
    </xf>
    <xf numFmtId="3" fontId="2" fillId="0" borderId="8" xfId="0" applyNumberFormat="1" applyFont="1" applyFill="1" applyBorder="1" applyAlignment="1">
      <alignment vertical="center"/>
      <protection locked="0"/>
    </xf>
    <xf numFmtId="3" fontId="2" fillId="0" borderId="9" xfId="0" applyNumberFormat="1" applyFont="1" applyFill="1" applyBorder="1" applyAlignment="1">
      <alignment vertical="center"/>
      <protection locked="0"/>
    </xf>
    <xf numFmtId="1" fontId="2" fillId="5" borderId="7" xfId="0" applyNumberFormat="1" applyFont="1" applyFill="1" applyBorder="1" applyAlignment="1">
      <alignment horizontal="right" vertical="center" wrapText="1"/>
      <protection locked="0"/>
    </xf>
    <xf numFmtId="1" fontId="4" fillId="0" borderId="7" xfId="0" applyNumberFormat="1" applyFont="1" applyFill="1" applyBorder="1" applyAlignment="1">
      <alignment vertical="center" wrapText="1"/>
      <protection locked="0"/>
    </xf>
    <xf numFmtId="0" fontId="4" fillId="0" borderId="8" xfId="0" applyFont="1" applyFill="1" applyBorder="1" applyAlignment="1">
      <alignment vertical="center" wrapText="1"/>
      <protection locked="0"/>
    </xf>
    <xf numFmtId="3" fontId="4" fillId="0" borderId="8" xfId="0" applyNumberFormat="1" applyFont="1" applyFill="1" applyBorder="1" applyAlignment="1">
      <alignment vertical="center" wrapText="1"/>
      <protection locked="0"/>
    </xf>
    <xf numFmtId="3" fontId="4" fillId="0" borderId="9" xfId="0" applyNumberFormat="1" applyFont="1" applyFill="1" applyBorder="1" applyAlignment="1">
      <alignment vertical="center" wrapText="1"/>
      <protection locked="0"/>
    </xf>
    <xf numFmtId="1" fontId="2" fillId="0" borderId="7" xfId="0" applyNumberFormat="1" applyFont="1" applyFill="1" applyBorder="1" applyAlignment="1">
      <alignment vertical="center" wrapText="1"/>
      <protection locked="0"/>
    </xf>
    <xf numFmtId="0" fontId="2" fillId="0" borderId="8" xfId="0" applyFont="1" applyFill="1" applyBorder="1" applyAlignment="1">
      <alignment vertical="center" wrapText="1"/>
      <protection locked="0"/>
    </xf>
    <xf numFmtId="3" fontId="2" fillId="0" borderId="8" xfId="0" applyNumberFormat="1" applyFont="1" applyFill="1" applyBorder="1" applyAlignment="1">
      <alignment vertical="center" wrapText="1"/>
      <protection locked="0"/>
    </xf>
    <xf numFmtId="3" fontId="2" fillId="0" borderId="9" xfId="0" applyNumberFormat="1" applyFont="1" applyFill="1" applyBorder="1" applyAlignment="1">
      <alignment vertical="center" wrapText="1"/>
      <protection locked="0"/>
    </xf>
    <xf numFmtId="1" fontId="4" fillId="0" borderId="7" xfId="0" applyNumberFormat="1" applyFont="1" applyFill="1" applyBorder="1" applyAlignment="1">
      <alignment horizontal="right" vertical="center" wrapText="1"/>
      <protection locked="0"/>
    </xf>
    <xf numFmtId="1" fontId="2" fillId="0" borderId="7" xfId="0" applyNumberFormat="1" applyFont="1" applyFill="1" applyBorder="1" applyAlignment="1">
      <alignment horizontal="right" vertical="center" wrapText="1"/>
      <protection locked="0"/>
    </xf>
    <xf numFmtId="1" fontId="4" fillId="3" borderId="7" xfId="0" applyNumberFormat="1" applyFont="1" applyFill="1" applyBorder="1" applyAlignment="1">
      <alignment horizontal="right" vertical="center"/>
      <protection locked="0"/>
    </xf>
    <xf numFmtId="0" fontId="4" fillId="3" borderId="8" xfId="0" applyFont="1" applyFill="1" applyBorder="1" applyAlignment="1">
      <alignment vertical="center" wrapText="1"/>
      <protection locked="0"/>
    </xf>
    <xf numFmtId="3" fontId="4" fillId="3" borderId="8" xfId="0" applyNumberFormat="1" applyFont="1" applyFill="1" applyBorder="1" applyAlignment="1">
      <alignment vertical="center" wrapText="1"/>
      <protection locked="0"/>
    </xf>
    <xf numFmtId="3" fontId="4" fillId="3" borderId="9" xfId="0" applyNumberFormat="1" applyFont="1" applyFill="1" applyBorder="1" applyAlignment="1">
      <alignment vertical="center" wrapText="1"/>
      <protection locked="0"/>
    </xf>
    <xf numFmtId="1" fontId="4" fillId="3" borderId="7" xfId="0" applyNumberFormat="1" applyFont="1" applyFill="1" applyBorder="1" applyAlignment="1">
      <alignment horizontal="right" vertical="center" wrapText="1"/>
      <protection locked="0"/>
    </xf>
    <xf numFmtId="1" fontId="4" fillId="0" borderId="7" xfId="0" applyNumberFormat="1" applyFont="1" applyFill="1" applyBorder="1" applyAlignment="1">
      <alignment horizontal="right" vertical="center"/>
      <protection locked="0"/>
    </xf>
    <xf numFmtId="1" fontId="2" fillId="0" borderId="7" xfId="0" applyNumberFormat="1" applyFont="1" applyFill="1" applyBorder="1" applyAlignment="1">
      <alignment horizontal="right" vertical="center"/>
      <protection locked="0"/>
    </xf>
    <xf numFmtId="0" fontId="2" fillId="0" borderId="8" xfId="0" applyFont="1" applyFill="1" applyBorder="1" applyAlignment="1">
      <alignment vertical="center"/>
      <protection locked="0"/>
    </xf>
    <xf numFmtId="1" fontId="4" fillId="4" borderId="7" xfId="0" applyNumberFormat="1" applyFont="1" applyFill="1" applyBorder="1" applyAlignment="1">
      <alignment horizontal="right" vertical="center" wrapText="1"/>
      <protection locked="0"/>
    </xf>
    <xf numFmtId="0" fontId="4" fillId="4" borderId="8" xfId="0" applyFont="1" applyFill="1" applyBorder="1" applyAlignment="1">
      <alignment vertical="center" wrapText="1"/>
      <protection locked="0"/>
    </xf>
    <xf numFmtId="3" fontId="4" fillId="4" borderId="8" xfId="0" applyNumberFormat="1" applyFont="1" applyFill="1" applyBorder="1" applyAlignment="1">
      <alignment vertical="center" wrapText="1"/>
      <protection locked="0"/>
    </xf>
    <xf numFmtId="3" fontId="4" fillId="4" borderId="9" xfId="0" applyNumberFormat="1" applyFont="1" applyFill="1" applyBorder="1" applyAlignment="1">
      <alignment vertical="center" wrapText="1"/>
      <protection locked="0"/>
    </xf>
    <xf numFmtId="0" fontId="6" fillId="4" borderId="8" xfId="0" applyFont="1" applyFill="1" applyBorder="1" applyAlignment="1">
      <alignment vertical="center" wrapText="1"/>
      <protection locked="0"/>
    </xf>
    <xf numFmtId="0" fontId="6" fillId="3" borderId="8" xfId="0" applyFont="1" applyFill="1" applyBorder="1" applyAlignment="1">
      <alignment vertical="center" wrapText="1"/>
      <protection locked="0"/>
    </xf>
    <xf numFmtId="4" fontId="2" fillId="0" borderId="0" xfId="0" applyNumberFormat="1" applyFont="1" applyFill="1" applyAlignment="1">
      <alignment vertical="center"/>
      <protection locked="0"/>
    </xf>
    <xf numFmtId="0" fontId="4" fillId="4" borderId="7" xfId="0" applyFont="1" applyFill="1" applyBorder="1" applyAlignment="1">
      <alignment vertical="center"/>
      <protection locked="0"/>
    </xf>
    <xf numFmtId="1" fontId="2" fillId="3" borderId="10" xfId="0" applyNumberFormat="1" applyFont="1" applyFill="1" applyBorder="1" applyAlignment="1">
      <alignment vertical="center"/>
      <protection locked="0"/>
    </xf>
    <xf numFmtId="0" fontId="4" fillId="3" borderId="11" xfId="0" applyFont="1" applyFill="1" applyBorder="1" applyAlignment="1">
      <alignment horizontal="center" vertical="center" wrapText="1"/>
      <protection locked="0"/>
    </xf>
    <xf numFmtId="3" fontId="4" fillId="3" borderId="11" xfId="0" applyNumberFormat="1" applyFont="1" applyFill="1" applyBorder="1" applyAlignment="1">
      <alignment vertical="center" wrapText="1"/>
      <protection locked="0"/>
    </xf>
    <xf numFmtId="3" fontId="4" fillId="3" borderId="12" xfId="0" applyNumberFormat="1" applyFont="1" applyFill="1" applyBorder="1" applyAlignment="1">
      <alignment vertical="center" wrapText="1"/>
      <protection locked="0"/>
    </xf>
    <xf numFmtId="0" fontId="2" fillId="0" borderId="0" xfId="0" applyFont="1" applyFill="1" applyBorder="1" applyAlignment="1">
      <alignment vertical="center"/>
      <protection locked="0"/>
    </xf>
    <xf numFmtId="1" fontId="2" fillId="0" borderId="15" xfId="0" applyNumberFormat="1" applyFont="1" applyFill="1" applyBorder="1" applyAlignment="1">
      <alignment horizontal="right" vertical="center"/>
      <protection locked="0"/>
    </xf>
    <xf numFmtId="0" fontId="2" fillId="0" borderId="16" xfId="0" applyFont="1" applyFill="1" applyBorder="1" applyAlignment="1">
      <alignment vertical="center" wrapText="1"/>
      <protection locked="0"/>
    </xf>
    <xf numFmtId="3" fontId="2" fillId="0" borderId="16" xfId="0" applyNumberFormat="1" applyFont="1" applyFill="1" applyBorder="1" applyAlignment="1">
      <alignment vertical="center" wrapText="1"/>
      <protection locked="0"/>
    </xf>
    <xf numFmtId="3" fontId="2" fillId="0" borderId="17" xfId="0" applyNumberFormat="1" applyFont="1" applyFill="1" applyBorder="1" applyAlignment="1">
      <alignment vertical="center" wrapText="1"/>
      <protection locked="0"/>
    </xf>
    <xf numFmtId="165" fontId="5" fillId="0" borderId="8" xfId="0" applyNumberFormat="1" applyFont="1" applyFill="1" applyBorder="1" applyAlignment="1">
      <alignment vertical="center" wrapText="1"/>
      <protection locked="0"/>
    </xf>
    <xf numFmtId="1" fontId="4" fillId="3" borderId="10" xfId="0" applyNumberFormat="1" applyFont="1" applyFill="1" applyBorder="1" applyAlignment="1">
      <alignment vertical="center"/>
      <protection locked="0"/>
    </xf>
    <xf numFmtId="165" fontId="4" fillId="3" borderId="11" xfId="0" applyNumberFormat="1" applyFont="1" applyFill="1" applyBorder="1" applyAlignment="1">
      <alignment horizontal="center" vertical="center" wrapText="1"/>
      <protection locked="0"/>
    </xf>
    <xf numFmtId="1" fontId="2" fillId="0" borderId="0" xfId="0" applyNumberFormat="1" applyFont="1" applyFill="1" applyAlignment="1">
      <alignment vertical="center"/>
      <protection locked="0"/>
    </xf>
    <xf numFmtId="0" fontId="2" fillId="0" borderId="0" xfId="0" applyFont="1" applyFill="1" applyAlignment="1">
      <alignment vertical="center" wrapText="1"/>
      <protection locked="0"/>
    </xf>
    <xf numFmtId="1" fontId="2" fillId="0" borderId="13" xfId="0" applyNumberFormat="1" applyFont="1" applyFill="1" applyBorder="1" applyAlignment="1">
      <alignment horizontal="center" vertical="center"/>
      <protection locked="0"/>
    </xf>
    <xf numFmtId="1" fontId="2" fillId="0" borderId="14" xfId="0" applyNumberFormat="1" applyFont="1" applyFill="1" applyBorder="1" applyAlignment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15"/>
  <sheetViews>
    <sheetView tabSelected="1" zoomScaleNormal="100" workbookViewId="0">
      <pane ySplit="2400" topLeftCell="A91" activePane="bottomLeft"/>
      <selection activeCell="G1" sqref="G1"/>
      <selection pane="bottomLeft" activeCell="C32" sqref="C32"/>
    </sheetView>
  </sheetViews>
  <sheetFormatPr defaultRowHeight="15" x14ac:dyDescent="0.2"/>
  <cols>
    <col min="1" max="1" width="9.42578125" style="64" customWidth="1"/>
    <col min="2" max="2" width="29.5703125" style="65" customWidth="1"/>
    <col min="3" max="3" width="16.42578125" style="56" customWidth="1"/>
    <col min="4" max="4" width="13.28515625" style="6" customWidth="1"/>
    <col min="5" max="5" width="14.140625" style="6" customWidth="1"/>
    <col min="6" max="6" width="14.85546875" style="6" customWidth="1"/>
    <col min="7" max="7" width="17.42578125" style="6" customWidth="1"/>
    <col min="8" max="16384" width="9.140625" style="6"/>
  </cols>
  <sheetData>
    <row r="1" spans="1:7" ht="92.25" customHeight="1" thickTop="1" x14ac:dyDescent="0.2">
      <c r="A1" s="1" t="s">
        <v>5</v>
      </c>
      <c r="B1" s="2" t="s">
        <v>6</v>
      </c>
      <c r="C1" s="3" t="s">
        <v>7</v>
      </c>
      <c r="D1" s="3" t="s">
        <v>8</v>
      </c>
      <c r="E1" s="3" t="s">
        <v>9</v>
      </c>
      <c r="F1" s="4" t="s">
        <v>10</v>
      </c>
      <c r="G1" s="5" t="s">
        <v>11</v>
      </c>
    </row>
    <row r="2" spans="1:7" s="11" customFormat="1" x14ac:dyDescent="0.2">
      <c r="A2" s="7">
        <v>1</v>
      </c>
      <c r="B2" s="8">
        <v>2</v>
      </c>
      <c r="C2" s="9">
        <v>3</v>
      </c>
      <c r="D2" s="9">
        <v>4</v>
      </c>
      <c r="E2" s="9">
        <v>5</v>
      </c>
      <c r="F2" s="9">
        <v>6</v>
      </c>
      <c r="G2" s="10" t="s">
        <v>0</v>
      </c>
    </row>
    <row r="3" spans="1:7" ht="14.25" customHeight="1" x14ac:dyDescent="0.2">
      <c r="A3" s="12">
        <v>1</v>
      </c>
      <c r="B3" s="13" t="s">
        <v>12</v>
      </c>
      <c r="C3" s="14">
        <f>C4+C26+C36+C41+C20</f>
        <v>2598850000</v>
      </c>
      <c r="D3" s="14">
        <f>D4+D26+D36+D41+D20</f>
        <v>4000000</v>
      </c>
      <c r="E3" s="14">
        <f>E4+E26+E36+E41+E20</f>
        <v>182360000</v>
      </c>
      <c r="F3" s="14">
        <f>F4+F26+F36+F41+F20</f>
        <v>1182000000</v>
      </c>
      <c r="G3" s="14">
        <f>G4+G26+G36+G41+G20</f>
        <v>3967210000</v>
      </c>
    </row>
    <row r="4" spans="1:7" x14ac:dyDescent="0.2">
      <c r="A4" s="15">
        <v>10</v>
      </c>
      <c r="B4" s="16" t="s">
        <v>13</v>
      </c>
      <c r="C4" s="17">
        <f>C9+C17+C5</f>
        <v>1568350000</v>
      </c>
      <c r="D4" s="17">
        <f>D9+D17+D5</f>
        <v>4000000</v>
      </c>
      <c r="E4" s="17">
        <f>E9+E17+E5</f>
        <v>20000000</v>
      </c>
      <c r="F4" s="17">
        <f>F9+F17+F5</f>
        <v>0</v>
      </c>
      <c r="G4" s="17">
        <f>G9+G17+G5</f>
        <v>1592350000</v>
      </c>
    </row>
    <row r="5" spans="1:7" x14ac:dyDescent="0.2">
      <c r="A5" s="18">
        <v>40</v>
      </c>
      <c r="B5" s="19" t="s">
        <v>15</v>
      </c>
      <c r="C5" s="20">
        <f>SUM(C6:C8)</f>
        <v>911475000</v>
      </c>
      <c r="D5" s="20">
        <f>SUM(D6:D8)</f>
        <v>0</v>
      </c>
      <c r="E5" s="20">
        <f>SUM(E6:E8)</f>
        <v>0</v>
      </c>
      <c r="F5" s="20">
        <f>SUM(F6:F8)</f>
        <v>0</v>
      </c>
      <c r="G5" s="20">
        <f>SUM(G6:G8)</f>
        <v>911475000</v>
      </c>
    </row>
    <row r="6" spans="1:7" x14ac:dyDescent="0.2">
      <c r="A6" s="21">
        <v>401</v>
      </c>
      <c r="B6" s="22" t="s">
        <v>18</v>
      </c>
      <c r="C6" s="23">
        <v>594700000</v>
      </c>
      <c r="D6" s="23"/>
      <c r="E6" s="23"/>
      <c r="F6" s="23"/>
      <c r="G6" s="24">
        <f>SUM(C6:F6)</f>
        <v>594700000</v>
      </c>
    </row>
    <row r="7" spans="1:7" ht="30" x14ac:dyDescent="0.2">
      <c r="A7" s="25">
        <v>402</v>
      </c>
      <c r="B7" s="22" t="s">
        <v>19</v>
      </c>
      <c r="C7" s="23">
        <v>298845000</v>
      </c>
      <c r="D7" s="23"/>
      <c r="E7" s="23"/>
      <c r="F7" s="23"/>
      <c r="G7" s="24">
        <f>SUM(C7:F7)</f>
        <v>298845000</v>
      </c>
    </row>
    <row r="8" spans="1:7" x14ac:dyDescent="0.2">
      <c r="A8" s="25">
        <v>404</v>
      </c>
      <c r="B8" s="22" t="s">
        <v>20</v>
      </c>
      <c r="C8" s="23">
        <v>17930000</v>
      </c>
      <c r="D8" s="23"/>
      <c r="E8" s="23"/>
      <c r="F8" s="23"/>
      <c r="G8" s="24">
        <f>SUM(C8:F8)</f>
        <v>17930000</v>
      </c>
    </row>
    <row r="9" spans="1:7" x14ac:dyDescent="0.2">
      <c r="A9" s="26">
        <v>42</v>
      </c>
      <c r="B9" s="27" t="s">
        <v>16</v>
      </c>
      <c r="C9" s="28">
        <f>SUM(C10:C16)</f>
        <v>318425000</v>
      </c>
      <c r="D9" s="28">
        <f>SUM(D10:D16)</f>
        <v>4000000</v>
      </c>
      <c r="E9" s="28">
        <f>SUM(E10:E16)</f>
        <v>20000000</v>
      </c>
      <c r="F9" s="28">
        <f>SUM(F10:F16)</f>
        <v>0</v>
      </c>
      <c r="G9" s="29">
        <f>SUM(G10:G16)</f>
        <v>342425000</v>
      </c>
    </row>
    <row r="10" spans="1:7" x14ac:dyDescent="0.2">
      <c r="A10" s="30">
        <v>420</v>
      </c>
      <c r="B10" s="31" t="s">
        <v>21</v>
      </c>
      <c r="C10" s="32">
        <v>4245000</v>
      </c>
      <c r="D10" s="32"/>
      <c r="E10" s="32">
        <v>3500000</v>
      </c>
      <c r="F10" s="32"/>
      <c r="G10" s="33">
        <f>SUM(C10:F10)</f>
        <v>7745000</v>
      </c>
    </row>
    <row r="11" spans="1:7" ht="30" x14ac:dyDescent="0.2">
      <c r="A11" s="30">
        <v>421</v>
      </c>
      <c r="B11" s="31" t="s">
        <v>22</v>
      </c>
      <c r="C11" s="32">
        <v>36115000</v>
      </c>
      <c r="D11" s="32"/>
      <c r="E11" s="32">
        <v>2000000</v>
      </c>
      <c r="F11" s="32"/>
      <c r="G11" s="33">
        <f t="shared" ref="G11:G16" si="0">SUM(C11:F11)</f>
        <v>38115000</v>
      </c>
    </row>
    <row r="12" spans="1:7" x14ac:dyDescent="0.2">
      <c r="A12" s="30">
        <v>423</v>
      </c>
      <c r="B12" s="31" t="s">
        <v>23</v>
      </c>
      <c r="C12" s="32">
        <v>18225000</v>
      </c>
      <c r="D12" s="32">
        <f>500000+1000000</f>
        <v>1500000</v>
      </c>
      <c r="E12" s="32">
        <v>13000000</v>
      </c>
      <c r="F12" s="32"/>
      <c r="G12" s="33">
        <f t="shared" si="0"/>
        <v>32725000</v>
      </c>
    </row>
    <row r="13" spans="1:7" ht="30" x14ac:dyDescent="0.2">
      <c r="A13" s="30">
        <v>424</v>
      </c>
      <c r="B13" s="31" t="s">
        <v>24</v>
      </c>
      <c r="C13" s="32">
        <v>61200000</v>
      </c>
      <c r="D13" s="32"/>
      <c r="E13" s="32">
        <v>1500000</v>
      </c>
      <c r="F13" s="32"/>
      <c r="G13" s="33">
        <f t="shared" si="0"/>
        <v>62700000</v>
      </c>
    </row>
    <row r="14" spans="1:7" x14ac:dyDescent="0.2">
      <c r="A14" s="30">
        <v>425</v>
      </c>
      <c r="B14" s="31" t="s">
        <v>25</v>
      </c>
      <c r="C14" s="32">
        <v>163150000</v>
      </c>
      <c r="D14" s="32">
        <v>1000000</v>
      </c>
      <c r="E14" s="32"/>
      <c r="F14" s="32"/>
      <c r="G14" s="33">
        <f t="shared" si="0"/>
        <v>164150000</v>
      </c>
    </row>
    <row r="15" spans="1:7" x14ac:dyDescent="0.2">
      <c r="A15" s="30">
        <v>426</v>
      </c>
      <c r="B15" s="31" t="s">
        <v>26</v>
      </c>
      <c r="C15" s="32">
        <v>11490000</v>
      </c>
      <c r="D15" s="32">
        <v>1500000</v>
      </c>
      <c r="E15" s="32"/>
      <c r="F15" s="32"/>
      <c r="G15" s="33">
        <f t="shared" si="0"/>
        <v>12990000</v>
      </c>
    </row>
    <row r="16" spans="1:7" ht="42.75" customHeight="1" x14ac:dyDescent="0.2">
      <c r="A16" s="30">
        <v>427</v>
      </c>
      <c r="B16" s="31" t="s">
        <v>27</v>
      </c>
      <c r="C16" s="32">
        <v>24000000</v>
      </c>
      <c r="D16" s="32"/>
      <c r="E16" s="32"/>
      <c r="F16" s="32"/>
      <c r="G16" s="33">
        <f t="shared" si="0"/>
        <v>24000000</v>
      </c>
    </row>
    <row r="17" spans="1:7" ht="78" customHeight="1" x14ac:dyDescent="0.2">
      <c r="A17" s="34">
        <v>46</v>
      </c>
      <c r="B17" s="27" t="s">
        <v>17</v>
      </c>
      <c r="C17" s="28">
        <f>SUM(C18:C19)</f>
        <v>338450000</v>
      </c>
      <c r="D17" s="28">
        <f>SUM(D18:D19)</f>
        <v>0</v>
      </c>
      <c r="E17" s="28">
        <f>SUM(E18:E19)</f>
        <v>0</v>
      </c>
      <c r="F17" s="28">
        <f>SUM(F18:F19)</f>
        <v>0</v>
      </c>
      <c r="G17" s="29">
        <f>SUM(G18:G19)</f>
        <v>338450000</v>
      </c>
    </row>
    <row r="18" spans="1:7" x14ac:dyDescent="0.2">
      <c r="A18" s="35">
        <v>463</v>
      </c>
      <c r="B18" s="31" t="s">
        <v>28</v>
      </c>
      <c r="C18" s="32">
        <v>2600000</v>
      </c>
      <c r="D18" s="32"/>
      <c r="E18" s="32"/>
      <c r="F18" s="32"/>
      <c r="G18" s="33">
        <f>SUM(C18:F18)</f>
        <v>2600000</v>
      </c>
    </row>
    <row r="19" spans="1:7" x14ac:dyDescent="0.2">
      <c r="A19" s="30">
        <v>464</v>
      </c>
      <c r="B19" s="31" t="s">
        <v>29</v>
      </c>
      <c r="C19" s="32">
        <v>335850000</v>
      </c>
      <c r="D19" s="32"/>
      <c r="E19" s="32"/>
      <c r="F19" s="32"/>
      <c r="G19" s="33">
        <f>SUM(C19:F19)</f>
        <v>335850000</v>
      </c>
    </row>
    <row r="20" spans="1:7" ht="45" x14ac:dyDescent="0.2">
      <c r="A20" s="36">
        <v>11</v>
      </c>
      <c r="B20" s="37" t="s">
        <v>30</v>
      </c>
      <c r="C20" s="38">
        <f>C21</f>
        <v>35000000</v>
      </c>
      <c r="D20" s="38">
        <f>D21</f>
        <v>0</v>
      </c>
      <c r="E20" s="38">
        <f>E21</f>
        <v>0</v>
      </c>
      <c r="F20" s="38">
        <f>F21</f>
        <v>0</v>
      </c>
      <c r="G20" s="39">
        <f>G21</f>
        <v>35000000</v>
      </c>
    </row>
    <row r="21" spans="1:7" x14ac:dyDescent="0.2">
      <c r="A21" s="34">
        <v>42</v>
      </c>
      <c r="B21" s="27" t="s">
        <v>16</v>
      </c>
      <c r="C21" s="28">
        <f>SUM(C22:C25)</f>
        <v>35000000</v>
      </c>
      <c r="D21" s="28">
        <f>SUM(D22:D25)</f>
        <v>0</v>
      </c>
      <c r="E21" s="28">
        <f>SUM(E22:E25)</f>
        <v>0</v>
      </c>
      <c r="F21" s="28">
        <f>SUM(F22:F25)</f>
        <v>0</v>
      </c>
      <c r="G21" s="29">
        <f>SUM(G22:G25)</f>
        <v>35000000</v>
      </c>
    </row>
    <row r="22" spans="1:7" x14ac:dyDescent="0.2">
      <c r="A22" s="30">
        <v>420</v>
      </c>
      <c r="B22" s="31" t="s">
        <v>21</v>
      </c>
      <c r="C22" s="32">
        <v>29200000</v>
      </c>
      <c r="D22" s="32"/>
      <c r="E22" s="32"/>
      <c r="F22" s="32"/>
      <c r="G22" s="33">
        <f>SUM(C22:F22)</f>
        <v>29200000</v>
      </c>
    </row>
    <row r="23" spans="1:7" x14ac:dyDescent="0.2">
      <c r="A23" s="30">
        <v>423</v>
      </c>
      <c r="B23" s="31" t="s">
        <v>34</v>
      </c>
      <c r="C23" s="32">
        <v>100000</v>
      </c>
      <c r="D23" s="32"/>
      <c r="E23" s="32"/>
      <c r="F23" s="32"/>
      <c r="G23" s="33">
        <f>SUM(C23:F23)</f>
        <v>100000</v>
      </c>
    </row>
    <row r="24" spans="1:7" x14ac:dyDescent="0.2">
      <c r="A24" s="30">
        <v>425</v>
      </c>
      <c r="B24" s="31" t="s">
        <v>25</v>
      </c>
      <c r="C24" s="32">
        <v>5000000</v>
      </c>
      <c r="D24" s="32"/>
      <c r="E24" s="32"/>
      <c r="F24" s="32"/>
      <c r="G24" s="33">
        <f>SUM(C24:F24)</f>
        <v>5000000</v>
      </c>
    </row>
    <row r="25" spans="1:7" x14ac:dyDescent="0.2">
      <c r="A25" s="30">
        <v>426</v>
      </c>
      <c r="B25" s="31" t="s">
        <v>26</v>
      </c>
      <c r="C25" s="32">
        <v>700000</v>
      </c>
      <c r="D25" s="32"/>
      <c r="E25" s="32"/>
      <c r="F25" s="32"/>
      <c r="G25" s="33">
        <f>SUM(C25:F25)</f>
        <v>700000</v>
      </c>
    </row>
    <row r="26" spans="1:7" x14ac:dyDescent="0.2">
      <c r="A26" s="40">
        <v>12</v>
      </c>
      <c r="B26" s="37" t="s">
        <v>36</v>
      </c>
      <c r="C26" s="38">
        <f>C30+C27</f>
        <v>424500000</v>
      </c>
      <c r="D26" s="38">
        <f>D30+D27</f>
        <v>0</v>
      </c>
      <c r="E26" s="38">
        <f>E30+E27</f>
        <v>0</v>
      </c>
      <c r="F26" s="38">
        <f>F30+F27</f>
        <v>0</v>
      </c>
      <c r="G26" s="39">
        <f>G30+G27</f>
        <v>424500000</v>
      </c>
    </row>
    <row r="27" spans="1:7" ht="15" customHeight="1" x14ac:dyDescent="0.2">
      <c r="A27" s="41">
        <v>40</v>
      </c>
      <c r="B27" s="27" t="s">
        <v>15</v>
      </c>
      <c r="C27" s="28">
        <f>SUM(C28:C29)</f>
        <v>104500000</v>
      </c>
      <c r="D27" s="28">
        <f>SUM(D28:D29)</f>
        <v>0</v>
      </c>
      <c r="E27" s="28">
        <f>SUM(E28:E29)</f>
        <v>0</v>
      </c>
      <c r="F27" s="28">
        <f>SUM(F28:F29)</f>
        <v>0</v>
      </c>
      <c r="G27" s="28">
        <f>SUM(G28:G29)</f>
        <v>104500000</v>
      </c>
    </row>
    <row r="28" spans="1:7" ht="20.25" customHeight="1" x14ac:dyDescent="0.2">
      <c r="A28" s="42">
        <v>401</v>
      </c>
      <c r="B28" s="31" t="s">
        <v>18</v>
      </c>
      <c r="C28" s="32">
        <v>92000000</v>
      </c>
      <c r="D28" s="32"/>
      <c r="E28" s="32"/>
      <c r="F28" s="32"/>
      <c r="G28" s="33">
        <f>SUM(C28:F28)</f>
        <v>92000000</v>
      </c>
    </row>
    <row r="29" spans="1:7" ht="30" x14ac:dyDescent="0.2">
      <c r="A29" s="35">
        <v>402</v>
      </c>
      <c r="B29" s="31" t="s">
        <v>19</v>
      </c>
      <c r="C29" s="32">
        <v>12500000</v>
      </c>
      <c r="D29" s="32"/>
      <c r="E29" s="32"/>
      <c r="F29" s="32"/>
      <c r="G29" s="33">
        <f>SUM(C29:F29)</f>
        <v>12500000</v>
      </c>
    </row>
    <row r="30" spans="1:7" ht="21" customHeight="1" x14ac:dyDescent="0.2">
      <c r="A30" s="26">
        <v>42</v>
      </c>
      <c r="B30" s="27" t="s">
        <v>16</v>
      </c>
      <c r="C30" s="28">
        <f>SUM(C31:C35)</f>
        <v>320000000</v>
      </c>
      <c r="D30" s="28">
        <f>SUM(D31:D35)</f>
        <v>0</v>
      </c>
      <c r="E30" s="28">
        <f>SUM(E31:E35)</f>
        <v>0</v>
      </c>
      <c r="F30" s="28">
        <f>SUM(F31:F35)</f>
        <v>0</v>
      </c>
      <c r="G30" s="29">
        <f>SUM(G31:G35)</f>
        <v>320000000</v>
      </c>
    </row>
    <row r="31" spans="1:7" ht="21" customHeight="1" x14ac:dyDescent="0.2">
      <c r="A31" s="30">
        <v>420</v>
      </c>
      <c r="B31" s="31" t="s">
        <v>21</v>
      </c>
      <c r="C31" s="32">
        <v>40350000</v>
      </c>
      <c r="D31" s="32"/>
      <c r="E31" s="32"/>
      <c r="F31" s="32"/>
      <c r="G31" s="33">
        <f>SUM(C31:F31)</f>
        <v>40350000</v>
      </c>
    </row>
    <row r="32" spans="1:7" ht="30" x14ac:dyDescent="0.2">
      <c r="A32" s="30">
        <v>421</v>
      </c>
      <c r="B32" s="31" t="s">
        <v>22</v>
      </c>
      <c r="C32" s="32">
        <v>4400000</v>
      </c>
      <c r="D32" s="32"/>
      <c r="E32" s="32"/>
      <c r="F32" s="32"/>
      <c r="G32" s="33">
        <f>SUM(C32:F32)</f>
        <v>4400000</v>
      </c>
    </row>
    <row r="33" spans="1:8" x14ac:dyDescent="0.2">
      <c r="A33" s="30">
        <v>423</v>
      </c>
      <c r="B33" s="31" t="s">
        <v>34</v>
      </c>
      <c r="C33" s="32">
        <v>400000</v>
      </c>
      <c r="D33" s="32"/>
      <c r="E33" s="32"/>
      <c r="F33" s="32"/>
      <c r="G33" s="33">
        <f>SUM(C33:F33)</f>
        <v>400000</v>
      </c>
    </row>
    <row r="34" spans="1:8" x14ac:dyDescent="0.2">
      <c r="A34" s="30">
        <v>425</v>
      </c>
      <c r="B34" s="31" t="s">
        <v>25</v>
      </c>
      <c r="C34" s="32">
        <v>66850000</v>
      </c>
      <c r="D34" s="32"/>
      <c r="E34" s="32"/>
      <c r="F34" s="32"/>
      <c r="G34" s="33">
        <f>SUM(C34:F34)</f>
        <v>66850000</v>
      </c>
    </row>
    <row r="35" spans="1:8" x14ac:dyDescent="0.2">
      <c r="A35" s="30">
        <v>426</v>
      </c>
      <c r="B35" s="31" t="s">
        <v>26</v>
      </c>
      <c r="C35" s="32">
        <v>208000000</v>
      </c>
      <c r="D35" s="32"/>
      <c r="E35" s="32"/>
      <c r="F35" s="32"/>
      <c r="G35" s="33">
        <f>SUM(C35:F35)</f>
        <v>208000000</v>
      </c>
    </row>
    <row r="36" spans="1:8" ht="55.5" customHeight="1" x14ac:dyDescent="0.2">
      <c r="A36" s="40" t="s">
        <v>1</v>
      </c>
      <c r="B36" s="37" t="s">
        <v>59</v>
      </c>
      <c r="C36" s="38">
        <f>C37</f>
        <v>21000000</v>
      </c>
      <c r="D36" s="38">
        <f>D37</f>
        <v>0</v>
      </c>
      <c r="E36" s="38">
        <f>E37</f>
        <v>162360000</v>
      </c>
      <c r="F36" s="38">
        <f>F37</f>
        <v>1182000000</v>
      </c>
      <c r="G36" s="39">
        <f>G37</f>
        <v>1365360000</v>
      </c>
      <c r="H36" s="6">
        <v>7425</v>
      </c>
    </row>
    <row r="37" spans="1:8" x14ac:dyDescent="0.2">
      <c r="A37" s="34">
        <v>48</v>
      </c>
      <c r="B37" s="27" t="s">
        <v>33</v>
      </c>
      <c r="C37" s="28">
        <f>SUM(C38:C40)</f>
        <v>21000000</v>
      </c>
      <c r="D37" s="28">
        <f>SUM(D38:D40)</f>
        <v>0</v>
      </c>
      <c r="E37" s="28">
        <f>SUM(E38:E40)</f>
        <v>162360000</v>
      </c>
      <c r="F37" s="28">
        <f>SUM(F38:F40)</f>
        <v>1182000000</v>
      </c>
      <c r="G37" s="29">
        <f>SUM(G38:G40)</f>
        <v>1365360000</v>
      </c>
    </row>
    <row r="38" spans="1:8" ht="30" x14ac:dyDescent="0.2">
      <c r="A38" s="30">
        <v>480</v>
      </c>
      <c r="B38" s="31" t="s">
        <v>46</v>
      </c>
      <c r="C38" s="32">
        <v>19000000</v>
      </c>
      <c r="D38" s="32"/>
      <c r="E38" s="32"/>
      <c r="F38" s="32"/>
      <c r="G38" s="33">
        <f>SUM(C38:F38)</f>
        <v>19000000</v>
      </c>
    </row>
    <row r="39" spans="1:8" x14ac:dyDescent="0.2">
      <c r="A39" s="30">
        <v>482</v>
      </c>
      <c r="B39" s="31" t="s">
        <v>39</v>
      </c>
      <c r="C39" s="32">
        <v>0</v>
      </c>
      <c r="D39" s="32"/>
      <c r="E39" s="32">
        <v>162360000</v>
      </c>
      <c r="F39" s="32">
        <v>1182000000</v>
      </c>
      <c r="G39" s="33">
        <f>SUM(C39:F39)</f>
        <v>1344360000</v>
      </c>
    </row>
    <row r="40" spans="1:8" ht="18.75" customHeight="1" x14ac:dyDescent="0.2">
      <c r="A40" s="30">
        <v>483</v>
      </c>
      <c r="B40" s="31" t="s">
        <v>58</v>
      </c>
      <c r="C40" s="32">
        <v>2000000</v>
      </c>
      <c r="D40" s="32"/>
      <c r="E40" s="32"/>
      <c r="F40" s="32"/>
      <c r="G40" s="33">
        <f>SUM(C40:F40)</f>
        <v>2000000</v>
      </c>
    </row>
    <row r="41" spans="1:8" ht="30" x14ac:dyDescent="0.2">
      <c r="A41" s="40">
        <v>14</v>
      </c>
      <c r="B41" s="37" t="s">
        <v>57</v>
      </c>
      <c r="C41" s="38">
        <f t="shared" ref="C41:G42" si="1">C42</f>
        <v>550000000</v>
      </c>
      <c r="D41" s="38">
        <f t="shared" si="1"/>
        <v>0</v>
      </c>
      <c r="E41" s="38">
        <f t="shared" si="1"/>
        <v>0</v>
      </c>
      <c r="F41" s="38">
        <f t="shared" si="1"/>
        <v>0</v>
      </c>
      <c r="G41" s="39">
        <f t="shared" si="1"/>
        <v>550000000</v>
      </c>
    </row>
    <row r="42" spans="1:8" ht="30" customHeight="1" x14ac:dyDescent="0.2">
      <c r="A42" s="34">
        <v>43</v>
      </c>
      <c r="B42" s="27" t="s">
        <v>31</v>
      </c>
      <c r="C42" s="28">
        <f t="shared" si="1"/>
        <v>550000000</v>
      </c>
      <c r="D42" s="28">
        <f t="shared" si="1"/>
        <v>0</v>
      </c>
      <c r="E42" s="28">
        <f t="shared" si="1"/>
        <v>0</v>
      </c>
      <c r="F42" s="28">
        <f t="shared" si="1"/>
        <v>0</v>
      </c>
      <c r="G42" s="29">
        <f t="shared" si="1"/>
        <v>550000000</v>
      </c>
    </row>
    <row r="43" spans="1:8" x14ac:dyDescent="0.2">
      <c r="A43" s="35">
        <v>431</v>
      </c>
      <c r="B43" s="31" t="s">
        <v>56</v>
      </c>
      <c r="C43" s="32">
        <v>550000000</v>
      </c>
      <c r="D43" s="43"/>
      <c r="E43" s="43"/>
      <c r="F43" s="43"/>
      <c r="G43" s="24">
        <f>SUM(C43:F43)</f>
        <v>550000000</v>
      </c>
    </row>
    <row r="44" spans="1:8" x14ac:dyDescent="0.2">
      <c r="A44" s="44" t="s">
        <v>2</v>
      </c>
      <c r="B44" s="45" t="s">
        <v>55</v>
      </c>
      <c r="C44" s="46">
        <f>C45</f>
        <v>530000000</v>
      </c>
      <c r="D44" s="46">
        <f t="shared" ref="D44:G46" si="2">D45</f>
        <v>0</v>
      </c>
      <c r="E44" s="46">
        <f t="shared" si="2"/>
        <v>0</v>
      </c>
      <c r="F44" s="46">
        <f t="shared" si="2"/>
        <v>0</v>
      </c>
      <c r="G44" s="47">
        <f t="shared" si="2"/>
        <v>530000000</v>
      </c>
    </row>
    <row r="45" spans="1:8" ht="30" x14ac:dyDescent="0.2">
      <c r="A45" s="40" t="s">
        <v>3</v>
      </c>
      <c r="B45" s="37" t="s">
        <v>54</v>
      </c>
      <c r="C45" s="38">
        <f>C46</f>
        <v>530000000</v>
      </c>
      <c r="D45" s="38">
        <f t="shared" si="2"/>
        <v>0</v>
      </c>
      <c r="E45" s="38">
        <f t="shared" si="2"/>
        <v>0</v>
      </c>
      <c r="F45" s="38">
        <f t="shared" si="2"/>
        <v>0</v>
      </c>
      <c r="G45" s="39">
        <f t="shared" si="2"/>
        <v>530000000</v>
      </c>
    </row>
    <row r="46" spans="1:8" ht="30" x14ac:dyDescent="0.2">
      <c r="A46" s="41">
        <v>44</v>
      </c>
      <c r="B46" s="27" t="s">
        <v>53</v>
      </c>
      <c r="C46" s="28">
        <f>C47</f>
        <v>530000000</v>
      </c>
      <c r="D46" s="28">
        <f t="shared" si="2"/>
        <v>0</v>
      </c>
      <c r="E46" s="28">
        <f t="shared" si="2"/>
        <v>0</v>
      </c>
      <c r="F46" s="28">
        <f t="shared" si="2"/>
        <v>0</v>
      </c>
      <c r="G46" s="29">
        <f t="shared" si="2"/>
        <v>530000000</v>
      </c>
    </row>
    <row r="47" spans="1:8" ht="30.75" customHeight="1" x14ac:dyDescent="0.2">
      <c r="A47" s="42">
        <v>442</v>
      </c>
      <c r="B47" s="31" t="s">
        <v>52</v>
      </c>
      <c r="C47" s="32">
        <v>530000000</v>
      </c>
      <c r="D47" s="43"/>
      <c r="E47" s="43"/>
      <c r="F47" s="43"/>
      <c r="G47" s="24">
        <f>SUM(C47:F47)</f>
        <v>530000000</v>
      </c>
    </row>
    <row r="48" spans="1:8" x14ac:dyDescent="0.2">
      <c r="A48" s="44">
        <v>2</v>
      </c>
      <c r="B48" s="45" t="s">
        <v>50</v>
      </c>
      <c r="C48" s="46">
        <f>C49+C62+C67+C75</f>
        <v>12611393000</v>
      </c>
      <c r="D48" s="46">
        <f>D49+D62+D67+D75</f>
        <v>33500000</v>
      </c>
      <c r="E48" s="46">
        <f>E49+E62+E67+E75</f>
        <v>1469000000</v>
      </c>
      <c r="F48" s="46">
        <f>F49+F62+F67+F75</f>
        <v>344507000</v>
      </c>
      <c r="G48" s="47">
        <f>G49+G62+G67+G75</f>
        <v>14458400000</v>
      </c>
    </row>
    <row r="49" spans="1:7" x14ac:dyDescent="0.2">
      <c r="A49" s="40">
        <v>20</v>
      </c>
      <c r="B49" s="37" t="s">
        <v>51</v>
      </c>
      <c r="C49" s="38">
        <f>C54+C60+C50</f>
        <v>6472818000</v>
      </c>
      <c r="D49" s="38">
        <f>D54+D60+D50</f>
        <v>0</v>
      </c>
      <c r="E49" s="38">
        <f>E54+E60+E50</f>
        <v>0</v>
      </c>
      <c r="F49" s="38">
        <f>F54+F60+F50</f>
        <v>0</v>
      </c>
      <c r="G49" s="39">
        <f>G54+G60+G50</f>
        <v>6472818000</v>
      </c>
    </row>
    <row r="50" spans="1:7" x14ac:dyDescent="0.2">
      <c r="A50" s="41">
        <v>40</v>
      </c>
      <c r="B50" s="27" t="s">
        <v>35</v>
      </c>
      <c r="C50" s="28">
        <f>SUM(C51:C53)</f>
        <v>5547460000</v>
      </c>
      <c r="D50" s="28">
        <f>SUM(D51:D53)</f>
        <v>0</v>
      </c>
      <c r="E50" s="28">
        <f>SUM(E51:E53)</f>
        <v>0</v>
      </c>
      <c r="F50" s="28">
        <f>SUM(F51:F53)</f>
        <v>0</v>
      </c>
      <c r="G50" s="29">
        <f>SUM(G51:G53)</f>
        <v>5547460000</v>
      </c>
    </row>
    <row r="51" spans="1:7" x14ac:dyDescent="0.2">
      <c r="A51" s="42">
        <v>401</v>
      </c>
      <c r="B51" s="31" t="s">
        <v>18</v>
      </c>
      <c r="C51" s="32">
        <v>3583377000</v>
      </c>
      <c r="D51" s="32"/>
      <c r="E51" s="32"/>
      <c r="F51" s="32"/>
      <c r="G51" s="33">
        <f>SUM(C51:F51)</f>
        <v>3583377000</v>
      </c>
    </row>
    <row r="52" spans="1:7" ht="30" x14ac:dyDescent="0.2">
      <c r="A52" s="35">
        <v>402</v>
      </c>
      <c r="B52" s="31" t="s">
        <v>19</v>
      </c>
      <c r="C52" s="32">
        <v>1774083000</v>
      </c>
      <c r="D52" s="32"/>
      <c r="E52" s="32"/>
      <c r="F52" s="32"/>
      <c r="G52" s="33">
        <f>SUM(C52:F52)</f>
        <v>1774083000</v>
      </c>
    </row>
    <row r="53" spans="1:7" x14ac:dyDescent="0.2">
      <c r="A53" s="35">
        <v>404</v>
      </c>
      <c r="B53" s="31" t="s">
        <v>20</v>
      </c>
      <c r="C53" s="32">
        <v>190000000</v>
      </c>
      <c r="D53" s="32"/>
      <c r="E53" s="32"/>
      <c r="F53" s="32"/>
      <c r="G53" s="33">
        <f>SUM(C53:F53)</f>
        <v>190000000</v>
      </c>
    </row>
    <row r="54" spans="1:7" x14ac:dyDescent="0.2">
      <c r="A54" s="26">
        <v>42</v>
      </c>
      <c r="B54" s="27" t="s">
        <v>16</v>
      </c>
      <c r="C54" s="28">
        <f>SUM(C55:C59)</f>
        <v>831708000</v>
      </c>
      <c r="D54" s="28">
        <f>SUM(D55:D59)</f>
        <v>0</v>
      </c>
      <c r="E54" s="28">
        <f>SUM(E55:E59)</f>
        <v>0</v>
      </c>
      <c r="F54" s="28">
        <f>SUM(F55:F59)</f>
        <v>0</v>
      </c>
      <c r="G54" s="29">
        <f>SUM(G55:G59)</f>
        <v>831708000</v>
      </c>
    </row>
    <row r="55" spans="1:7" x14ac:dyDescent="0.2">
      <c r="A55" s="30">
        <v>420</v>
      </c>
      <c r="B55" s="31" t="s">
        <v>21</v>
      </c>
      <c r="C55" s="32">
        <v>81641000</v>
      </c>
      <c r="D55" s="43"/>
      <c r="E55" s="43"/>
      <c r="F55" s="43"/>
      <c r="G55" s="24">
        <f>SUM(C55:F55)</f>
        <v>81641000</v>
      </c>
    </row>
    <row r="56" spans="1:7" ht="30" x14ac:dyDescent="0.2">
      <c r="A56" s="30">
        <v>421</v>
      </c>
      <c r="B56" s="31" t="s">
        <v>22</v>
      </c>
      <c r="C56" s="32">
        <v>20207000</v>
      </c>
      <c r="D56" s="43"/>
      <c r="E56" s="43"/>
      <c r="F56" s="43"/>
      <c r="G56" s="24">
        <f>SUM(C56:F56)</f>
        <v>20207000</v>
      </c>
    </row>
    <row r="57" spans="1:7" x14ac:dyDescent="0.2">
      <c r="A57" s="30">
        <v>423</v>
      </c>
      <c r="B57" s="31" t="s">
        <v>34</v>
      </c>
      <c r="C57" s="32">
        <v>14410000</v>
      </c>
      <c r="D57" s="43"/>
      <c r="E57" s="43"/>
      <c r="F57" s="43"/>
      <c r="G57" s="24">
        <f>SUM(C57:F57)</f>
        <v>14410000</v>
      </c>
    </row>
    <row r="58" spans="1:7" x14ac:dyDescent="0.2">
      <c r="A58" s="30">
        <v>425</v>
      </c>
      <c r="B58" s="31" t="s">
        <v>25</v>
      </c>
      <c r="C58" s="32">
        <v>707846000</v>
      </c>
      <c r="D58" s="43"/>
      <c r="E58" s="43"/>
      <c r="F58" s="43"/>
      <c r="G58" s="24">
        <f>SUM(C58:F58)</f>
        <v>707846000</v>
      </c>
    </row>
    <row r="59" spans="1:7" x14ac:dyDescent="0.2">
      <c r="A59" s="30">
        <v>426</v>
      </c>
      <c r="B59" s="31" t="s">
        <v>26</v>
      </c>
      <c r="C59" s="32">
        <v>7604000</v>
      </c>
      <c r="D59" s="43"/>
      <c r="E59" s="43"/>
      <c r="F59" s="43"/>
      <c r="G59" s="24">
        <f>SUM(C59:F59)</f>
        <v>7604000</v>
      </c>
    </row>
    <row r="60" spans="1:7" ht="30" x14ac:dyDescent="0.2">
      <c r="A60" s="34">
        <v>46</v>
      </c>
      <c r="B60" s="27" t="s">
        <v>17</v>
      </c>
      <c r="C60" s="28">
        <f>C61</f>
        <v>93650000</v>
      </c>
      <c r="D60" s="28">
        <f>D61</f>
        <v>0</v>
      </c>
      <c r="E60" s="28">
        <f>E61</f>
        <v>0</v>
      </c>
      <c r="F60" s="28">
        <f>F61</f>
        <v>0</v>
      </c>
      <c r="G60" s="29">
        <f>G61</f>
        <v>93650000</v>
      </c>
    </row>
    <row r="61" spans="1:7" ht="27" customHeight="1" x14ac:dyDescent="0.2">
      <c r="A61" s="35">
        <v>464</v>
      </c>
      <c r="B61" s="31" t="s">
        <v>29</v>
      </c>
      <c r="C61" s="32">
        <f>83650000+10000000</f>
        <v>93650000</v>
      </c>
      <c r="D61" s="43"/>
      <c r="E61" s="43"/>
      <c r="F61" s="43"/>
      <c r="G61" s="24">
        <f>SUM(C61:F61)</f>
        <v>93650000</v>
      </c>
    </row>
    <row r="62" spans="1:7" x14ac:dyDescent="0.2">
      <c r="A62" s="40">
        <v>21</v>
      </c>
      <c r="B62" s="37" t="s">
        <v>49</v>
      </c>
      <c r="C62" s="38">
        <f>C63</f>
        <v>150000000</v>
      </c>
      <c r="D62" s="38">
        <f>D63</f>
        <v>0</v>
      </c>
      <c r="E62" s="38">
        <f>E63</f>
        <v>0</v>
      </c>
      <c r="F62" s="38">
        <f>F63</f>
        <v>0</v>
      </c>
      <c r="G62" s="39">
        <f>G63</f>
        <v>150000000</v>
      </c>
    </row>
    <row r="63" spans="1:7" x14ac:dyDescent="0.2">
      <c r="A63" s="34">
        <v>42</v>
      </c>
      <c r="B63" s="27" t="s">
        <v>16</v>
      </c>
      <c r="C63" s="28">
        <f>SUM(C64:C66)</f>
        <v>150000000</v>
      </c>
      <c r="D63" s="28">
        <f>SUM(D64:D66)</f>
        <v>0</v>
      </c>
      <c r="E63" s="28">
        <f>SUM(E64:E66)</f>
        <v>0</v>
      </c>
      <c r="F63" s="28">
        <f>SUM(F64:F66)</f>
        <v>0</v>
      </c>
      <c r="G63" s="29">
        <f>SUM(G64:G66)</f>
        <v>150000000</v>
      </c>
    </row>
    <row r="64" spans="1:7" x14ac:dyDescent="0.2">
      <c r="A64" s="30">
        <v>420</v>
      </c>
      <c r="B64" s="31" t="s">
        <v>21</v>
      </c>
      <c r="C64" s="32">
        <v>89594000</v>
      </c>
      <c r="D64" s="32"/>
      <c r="E64" s="32"/>
      <c r="F64" s="32"/>
      <c r="G64" s="33">
        <f>SUM(C64:F64)</f>
        <v>89594000</v>
      </c>
    </row>
    <row r="65" spans="1:7" x14ac:dyDescent="0.2">
      <c r="A65" s="30">
        <v>423</v>
      </c>
      <c r="B65" s="31" t="s">
        <v>23</v>
      </c>
      <c r="C65" s="32">
        <v>49236000</v>
      </c>
      <c r="D65" s="32"/>
      <c r="E65" s="32"/>
      <c r="F65" s="32"/>
      <c r="G65" s="33">
        <f>SUM(C65:F65)</f>
        <v>49236000</v>
      </c>
    </row>
    <row r="66" spans="1:7" x14ac:dyDescent="0.2">
      <c r="A66" s="30">
        <v>425</v>
      </c>
      <c r="B66" s="31" t="s">
        <v>25</v>
      </c>
      <c r="C66" s="32">
        <v>11170000</v>
      </c>
      <c r="D66" s="32"/>
      <c r="E66" s="32"/>
      <c r="F66" s="32"/>
      <c r="G66" s="33">
        <f>SUM(C66:F66)</f>
        <v>11170000</v>
      </c>
    </row>
    <row r="67" spans="1:7" x14ac:dyDescent="0.2">
      <c r="A67" s="40">
        <v>22</v>
      </c>
      <c r="B67" s="37" t="s">
        <v>48</v>
      </c>
      <c r="C67" s="38">
        <f>C68</f>
        <v>1179575000</v>
      </c>
      <c r="D67" s="38">
        <f>D68</f>
        <v>33500000</v>
      </c>
      <c r="E67" s="38">
        <f>E68</f>
        <v>6000000</v>
      </c>
      <c r="F67" s="38">
        <f>F68</f>
        <v>0</v>
      </c>
      <c r="G67" s="39">
        <f>G68</f>
        <v>1219075000</v>
      </c>
    </row>
    <row r="68" spans="1:7" x14ac:dyDescent="0.2">
      <c r="A68" s="34">
        <v>42</v>
      </c>
      <c r="B68" s="27" t="s">
        <v>16</v>
      </c>
      <c r="C68" s="28">
        <f>SUM(C69:C74)</f>
        <v>1179575000</v>
      </c>
      <c r="D68" s="28">
        <f>SUM(D69:D74)</f>
        <v>33500000</v>
      </c>
      <c r="E68" s="28">
        <f>SUM(E69:E74)</f>
        <v>6000000</v>
      </c>
      <c r="F68" s="28">
        <f>SUM(F69:F74)</f>
        <v>0</v>
      </c>
      <c r="G68" s="29">
        <f>SUM(G69:G74)</f>
        <v>1219075000</v>
      </c>
    </row>
    <row r="69" spans="1:7" x14ac:dyDescent="0.2">
      <c r="A69" s="30">
        <v>420</v>
      </c>
      <c r="B69" s="31" t="s">
        <v>21</v>
      </c>
      <c r="C69" s="32">
        <v>550000</v>
      </c>
      <c r="D69" s="32"/>
      <c r="E69" s="32"/>
      <c r="F69" s="32"/>
      <c r="G69" s="33">
        <f t="shared" ref="G69:G74" si="3">SUM(C69:F69)</f>
        <v>550000</v>
      </c>
    </row>
    <row r="70" spans="1:7" ht="30" x14ac:dyDescent="0.2">
      <c r="A70" s="30">
        <v>421</v>
      </c>
      <c r="B70" s="31" t="s">
        <v>22</v>
      </c>
      <c r="C70" s="32">
        <v>697278000</v>
      </c>
      <c r="D70" s="32"/>
      <c r="E70" s="32"/>
      <c r="F70" s="32"/>
      <c r="G70" s="33">
        <f t="shared" si="3"/>
        <v>697278000</v>
      </c>
    </row>
    <row r="71" spans="1:7" x14ac:dyDescent="0.2">
      <c r="A71" s="30">
        <v>423</v>
      </c>
      <c r="B71" s="31" t="s">
        <v>34</v>
      </c>
      <c r="C71" s="32">
        <v>406433000</v>
      </c>
      <c r="D71" s="32">
        <f>35580000-2080000</f>
        <v>33500000</v>
      </c>
      <c r="E71" s="32"/>
      <c r="F71" s="32"/>
      <c r="G71" s="33">
        <f t="shared" si="3"/>
        <v>439933000</v>
      </c>
    </row>
    <row r="72" spans="1:7" ht="30" x14ac:dyDescent="0.2">
      <c r="A72" s="30">
        <v>424</v>
      </c>
      <c r="B72" s="31" t="s">
        <v>24</v>
      </c>
      <c r="C72" s="32">
        <v>22280000</v>
      </c>
      <c r="D72" s="32"/>
      <c r="E72" s="32"/>
      <c r="F72" s="32"/>
      <c r="G72" s="33">
        <f t="shared" si="3"/>
        <v>22280000</v>
      </c>
    </row>
    <row r="73" spans="1:7" x14ac:dyDescent="0.2">
      <c r="A73" s="30">
        <v>425</v>
      </c>
      <c r="B73" s="31" t="s">
        <v>25</v>
      </c>
      <c r="C73" s="32">
        <v>53034000</v>
      </c>
      <c r="D73" s="32"/>
      <c r="E73" s="32">
        <v>6000000</v>
      </c>
      <c r="F73" s="32"/>
      <c r="G73" s="33">
        <f t="shared" si="3"/>
        <v>59034000</v>
      </c>
    </row>
    <row r="74" spans="1:7" x14ac:dyDescent="0.2">
      <c r="A74" s="30">
        <v>426</v>
      </c>
      <c r="B74" s="31" t="s">
        <v>26</v>
      </c>
      <c r="C74" s="32">
        <v>0</v>
      </c>
      <c r="D74" s="32"/>
      <c r="E74" s="32"/>
      <c r="F74" s="32"/>
      <c r="G74" s="33">
        <f t="shared" si="3"/>
        <v>0</v>
      </c>
    </row>
    <row r="75" spans="1:7" ht="23.25" customHeight="1" x14ac:dyDescent="0.2">
      <c r="A75" s="40" t="s">
        <v>4</v>
      </c>
      <c r="B75" s="37" t="s">
        <v>47</v>
      </c>
      <c r="C75" s="38">
        <f>SUM(C76)</f>
        <v>4809000000</v>
      </c>
      <c r="D75" s="38">
        <f>SUM(D76)</f>
        <v>0</v>
      </c>
      <c r="E75" s="38">
        <f>SUM(E76)</f>
        <v>1463000000</v>
      </c>
      <c r="F75" s="38">
        <f>SUM(F76)</f>
        <v>344507000</v>
      </c>
      <c r="G75" s="39">
        <f>SUM(G76)</f>
        <v>6616507000</v>
      </c>
    </row>
    <row r="76" spans="1:7" ht="15" customHeight="1" x14ac:dyDescent="0.2">
      <c r="A76" s="34">
        <v>48</v>
      </c>
      <c r="B76" s="27" t="s">
        <v>33</v>
      </c>
      <c r="C76" s="28">
        <f>SUM(C77:C77)</f>
        <v>4809000000</v>
      </c>
      <c r="D76" s="28">
        <f>SUM(D77:D77)</f>
        <v>0</v>
      </c>
      <c r="E76" s="28">
        <f>SUM(E77:E77)</f>
        <v>1463000000</v>
      </c>
      <c r="F76" s="28">
        <f>SUM(F77:F77)</f>
        <v>344507000</v>
      </c>
      <c r="G76" s="29">
        <f>SUM(G77:G77)</f>
        <v>6616507000</v>
      </c>
    </row>
    <row r="77" spans="1:7" ht="30" x14ac:dyDescent="0.2">
      <c r="A77" s="30">
        <v>480</v>
      </c>
      <c r="B77" s="31" t="s">
        <v>46</v>
      </c>
      <c r="C77" s="32">
        <v>4809000000</v>
      </c>
      <c r="D77" s="32"/>
      <c r="E77" s="32">
        <v>1463000000</v>
      </c>
      <c r="F77" s="32">
        <v>344507000</v>
      </c>
      <c r="G77" s="33">
        <f>SUM(C77:F77)</f>
        <v>6616507000</v>
      </c>
    </row>
    <row r="78" spans="1:7" ht="26.25" customHeight="1" x14ac:dyDescent="0.2">
      <c r="A78" s="44">
        <v>3</v>
      </c>
      <c r="B78" s="48" t="s">
        <v>45</v>
      </c>
      <c r="C78" s="46">
        <f>C79</f>
        <v>724710000</v>
      </c>
      <c r="D78" s="46">
        <f>D79</f>
        <v>0</v>
      </c>
      <c r="E78" s="46">
        <f>E79</f>
        <v>0</v>
      </c>
      <c r="F78" s="46">
        <f>F79</f>
        <v>0</v>
      </c>
      <c r="G78" s="47">
        <f>G79</f>
        <v>724710000</v>
      </c>
    </row>
    <row r="79" spans="1:7" ht="30" x14ac:dyDescent="0.2">
      <c r="A79" s="40">
        <v>30</v>
      </c>
      <c r="B79" s="37" t="s">
        <v>44</v>
      </c>
      <c r="C79" s="38">
        <f>C80+C83</f>
        <v>724710000</v>
      </c>
      <c r="D79" s="38">
        <f>D80+D83</f>
        <v>0</v>
      </c>
      <c r="E79" s="38">
        <f>E80+E83</f>
        <v>0</v>
      </c>
      <c r="F79" s="38">
        <f>F80+F83</f>
        <v>0</v>
      </c>
      <c r="G79" s="39">
        <f>G80+G83</f>
        <v>724710000</v>
      </c>
    </row>
    <row r="80" spans="1:7" x14ac:dyDescent="0.2">
      <c r="A80" s="41">
        <v>40</v>
      </c>
      <c r="B80" s="27" t="s">
        <v>15</v>
      </c>
      <c r="C80" s="28">
        <f>SUM(C81:C82)</f>
        <v>205000000</v>
      </c>
      <c r="D80" s="28">
        <f>SUM(D81:D82)</f>
        <v>0</v>
      </c>
      <c r="E80" s="28">
        <f>SUM(E81:E82)</f>
        <v>0</v>
      </c>
      <c r="F80" s="28">
        <f>SUM(F81:F82)</f>
        <v>0</v>
      </c>
      <c r="G80" s="29">
        <f>SUM(G81:G82)</f>
        <v>205000000</v>
      </c>
    </row>
    <row r="81" spans="1:7" x14ac:dyDescent="0.2">
      <c r="A81" s="42">
        <v>401</v>
      </c>
      <c r="B81" s="31" t="s">
        <v>18</v>
      </c>
      <c r="C81" s="32">
        <v>135000000</v>
      </c>
      <c r="D81" s="32"/>
      <c r="E81" s="32"/>
      <c r="F81" s="32"/>
      <c r="G81" s="33">
        <f>SUM(C81:F81)</f>
        <v>135000000</v>
      </c>
    </row>
    <row r="82" spans="1:7" ht="30" x14ac:dyDescent="0.2">
      <c r="A82" s="35">
        <v>402</v>
      </c>
      <c r="B82" s="31" t="s">
        <v>19</v>
      </c>
      <c r="C82" s="32">
        <v>70000000</v>
      </c>
      <c r="D82" s="32"/>
      <c r="E82" s="32"/>
      <c r="F82" s="32"/>
      <c r="G82" s="33">
        <f>SUM(C82:F82)</f>
        <v>70000000</v>
      </c>
    </row>
    <row r="83" spans="1:7" x14ac:dyDescent="0.2">
      <c r="A83" s="34">
        <v>42</v>
      </c>
      <c r="B83" s="27" t="s">
        <v>16</v>
      </c>
      <c r="C83" s="28">
        <f>SUM(C84:C85)</f>
        <v>519710000</v>
      </c>
      <c r="D83" s="28">
        <f>SUM(D84:D85)</f>
        <v>0</v>
      </c>
      <c r="E83" s="28">
        <f>SUM(E84:E85)</f>
        <v>0</v>
      </c>
      <c r="F83" s="28">
        <f>SUM(F84:F85)</f>
        <v>0</v>
      </c>
      <c r="G83" s="29">
        <f>SUM(G84:G85)</f>
        <v>519710000</v>
      </c>
    </row>
    <row r="84" spans="1:7" x14ac:dyDescent="0.2">
      <c r="A84" s="35">
        <v>423</v>
      </c>
      <c r="B84" s="31" t="s">
        <v>34</v>
      </c>
      <c r="C84" s="32">
        <v>159414000</v>
      </c>
      <c r="D84" s="28"/>
      <c r="E84" s="28"/>
      <c r="F84" s="28"/>
      <c r="G84" s="33">
        <f>SUM(C84:F84)</f>
        <v>159414000</v>
      </c>
    </row>
    <row r="85" spans="1:7" x14ac:dyDescent="0.2">
      <c r="A85" s="30">
        <v>426</v>
      </c>
      <c r="B85" s="31" t="s">
        <v>26</v>
      </c>
      <c r="C85" s="32">
        <v>360296000</v>
      </c>
      <c r="D85" s="32"/>
      <c r="E85" s="32"/>
      <c r="F85" s="32"/>
      <c r="G85" s="33">
        <f>SUM(C85:F85)</f>
        <v>360296000</v>
      </c>
    </row>
    <row r="86" spans="1:7" ht="30" x14ac:dyDescent="0.2">
      <c r="A86" s="44">
        <v>5</v>
      </c>
      <c r="B86" s="48" t="s">
        <v>42</v>
      </c>
      <c r="C86" s="46">
        <f>C87+C94</f>
        <v>255000000</v>
      </c>
      <c r="D86" s="46">
        <f>D87+D94</f>
        <v>461000000</v>
      </c>
      <c r="E86" s="46">
        <f>E87+E94</f>
        <v>0</v>
      </c>
      <c r="F86" s="46">
        <f>F87+F94</f>
        <v>0</v>
      </c>
      <c r="G86" s="46">
        <f>G87+G94</f>
        <v>716000000</v>
      </c>
    </row>
    <row r="87" spans="1:7" ht="30" x14ac:dyDescent="0.2">
      <c r="A87" s="40">
        <v>50</v>
      </c>
      <c r="B87" s="49" t="s">
        <v>43</v>
      </c>
      <c r="C87" s="38">
        <f>C88</f>
        <v>85000000</v>
      </c>
      <c r="D87" s="38">
        <f>D88</f>
        <v>5000000</v>
      </c>
      <c r="E87" s="38">
        <f>E88</f>
        <v>0</v>
      </c>
      <c r="F87" s="38">
        <f>F88</f>
        <v>0</v>
      </c>
      <c r="G87" s="39">
        <f>G88</f>
        <v>90000000</v>
      </c>
    </row>
    <row r="88" spans="1:7" x14ac:dyDescent="0.2">
      <c r="A88" s="34">
        <v>42</v>
      </c>
      <c r="B88" s="27" t="s">
        <v>16</v>
      </c>
      <c r="C88" s="28">
        <f>SUM(C89:C93)</f>
        <v>85000000</v>
      </c>
      <c r="D88" s="28">
        <f>SUM(D89:D93)</f>
        <v>5000000</v>
      </c>
      <c r="E88" s="28">
        <f>SUM(E89:E93)</f>
        <v>0</v>
      </c>
      <c r="F88" s="28">
        <f>SUM(F89:F93)</f>
        <v>0</v>
      </c>
      <c r="G88" s="29">
        <f>SUM(G89:G93)</f>
        <v>90000000</v>
      </c>
    </row>
    <row r="89" spans="1:7" x14ac:dyDescent="0.2">
      <c r="A89" s="35">
        <v>420</v>
      </c>
      <c r="B89" s="31" t="s">
        <v>21</v>
      </c>
      <c r="C89" s="32">
        <v>170000</v>
      </c>
      <c r="D89" s="32"/>
      <c r="E89" s="32"/>
      <c r="F89" s="32"/>
      <c r="G89" s="33">
        <f>SUM(C89:F89)</f>
        <v>170000</v>
      </c>
    </row>
    <row r="90" spans="1:7" ht="30" x14ac:dyDescent="0.2">
      <c r="A90" s="35">
        <v>421</v>
      </c>
      <c r="B90" s="31" t="s">
        <v>22</v>
      </c>
      <c r="C90" s="32">
        <v>42000000</v>
      </c>
      <c r="D90" s="32"/>
      <c r="E90" s="32"/>
      <c r="F90" s="32"/>
      <c r="G90" s="33">
        <f>SUM(C90:F90)</f>
        <v>42000000</v>
      </c>
    </row>
    <row r="91" spans="1:7" ht="30" x14ac:dyDescent="0.2">
      <c r="A91" s="35">
        <v>424</v>
      </c>
      <c r="B91" s="31" t="s">
        <v>24</v>
      </c>
      <c r="C91" s="32">
        <v>40020000</v>
      </c>
      <c r="D91" s="32"/>
      <c r="E91" s="32"/>
      <c r="F91" s="32"/>
      <c r="G91" s="33">
        <f>SUM(C91:F91)</f>
        <v>40020000</v>
      </c>
    </row>
    <row r="92" spans="1:7" x14ac:dyDescent="0.2">
      <c r="A92" s="35">
        <v>425</v>
      </c>
      <c r="B92" s="31" t="s">
        <v>25</v>
      </c>
      <c r="C92" s="32">
        <v>500000</v>
      </c>
      <c r="D92" s="32"/>
      <c r="E92" s="32"/>
      <c r="F92" s="32"/>
      <c r="G92" s="33">
        <f>SUM(C92:F92)</f>
        <v>500000</v>
      </c>
    </row>
    <row r="93" spans="1:7" x14ac:dyDescent="0.2">
      <c r="A93" s="30">
        <v>426</v>
      </c>
      <c r="B93" s="31" t="s">
        <v>26</v>
      </c>
      <c r="C93" s="32">
        <v>2310000</v>
      </c>
      <c r="D93" s="32">
        <v>5000000</v>
      </c>
      <c r="E93" s="32"/>
      <c r="F93" s="32"/>
      <c r="G93" s="33">
        <f>SUM(C93:F93)</f>
        <v>7310000</v>
      </c>
    </row>
    <row r="94" spans="1:7" ht="30" x14ac:dyDescent="0.2">
      <c r="A94" s="40" t="s">
        <v>41</v>
      </c>
      <c r="B94" s="37" t="s">
        <v>40</v>
      </c>
      <c r="C94" s="38">
        <f>C95</f>
        <v>170000000</v>
      </c>
      <c r="D94" s="38">
        <f>D95</f>
        <v>456000000</v>
      </c>
      <c r="E94" s="38">
        <f>E95</f>
        <v>0</v>
      </c>
      <c r="F94" s="38">
        <f>F95</f>
        <v>0</v>
      </c>
      <c r="G94" s="39">
        <f>G95</f>
        <v>626000000</v>
      </c>
    </row>
    <row r="95" spans="1:7" x14ac:dyDescent="0.2">
      <c r="A95" s="34">
        <v>48</v>
      </c>
      <c r="B95" s="27" t="s">
        <v>33</v>
      </c>
      <c r="C95" s="28">
        <f>SUM(C96:C96)</f>
        <v>170000000</v>
      </c>
      <c r="D95" s="28">
        <f>SUM(D96:D96)</f>
        <v>456000000</v>
      </c>
      <c r="E95" s="28">
        <f>SUM(E96:E96)</f>
        <v>0</v>
      </c>
      <c r="F95" s="28">
        <f>SUM(F96:F96)</f>
        <v>0</v>
      </c>
      <c r="G95" s="29">
        <f>SUM(G96:G96)</f>
        <v>626000000</v>
      </c>
    </row>
    <row r="96" spans="1:7" s="50" customFormat="1" x14ac:dyDescent="0.2">
      <c r="A96" s="35">
        <v>482</v>
      </c>
      <c r="B96" s="31" t="s">
        <v>39</v>
      </c>
      <c r="C96" s="32">
        <v>170000000</v>
      </c>
      <c r="D96" s="32">
        <v>456000000</v>
      </c>
      <c r="E96" s="32"/>
      <c r="F96" s="32"/>
      <c r="G96" s="32">
        <f>SUM(C96:F96)</f>
        <v>626000000</v>
      </c>
    </row>
    <row r="97" spans="1:7" s="50" customFormat="1" x14ac:dyDescent="0.2">
      <c r="A97" s="51">
        <v>6</v>
      </c>
      <c r="B97" s="45" t="s">
        <v>37</v>
      </c>
      <c r="C97" s="46">
        <f>C98</f>
        <v>35000000</v>
      </c>
      <c r="D97" s="46">
        <f>D98</f>
        <v>1500000</v>
      </c>
      <c r="E97" s="46">
        <f>E98</f>
        <v>0</v>
      </c>
      <c r="F97" s="46">
        <f>F98</f>
        <v>18000000</v>
      </c>
      <c r="G97" s="47">
        <f>G98</f>
        <v>54500000</v>
      </c>
    </row>
    <row r="98" spans="1:7" s="50" customFormat="1" x14ac:dyDescent="0.2">
      <c r="A98" s="40">
        <v>60</v>
      </c>
      <c r="B98" s="37" t="s">
        <v>38</v>
      </c>
      <c r="C98" s="38">
        <f>C99+C104</f>
        <v>35000000</v>
      </c>
      <c r="D98" s="38">
        <f>D99+D104</f>
        <v>1500000</v>
      </c>
      <c r="E98" s="38">
        <f>E99+E104</f>
        <v>0</v>
      </c>
      <c r="F98" s="38">
        <f>F99+F104</f>
        <v>18000000</v>
      </c>
      <c r="G98" s="39">
        <f>G99+G104</f>
        <v>54500000</v>
      </c>
    </row>
    <row r="99" spans="1:7" s="50" customFormat="1" x14ac:dyDescent="0.2">
      <c r="A99" s="34">
        <v>42</v>
      </c>
      <c r="B99" s="27" t="s">
        <v>16</v>
      </c>
      <c r="C99" s="28">
        <f>SUM(C100:C103)</f>
        <v>10500000</v>
      </c>
      <c r="D99" s="28">
        <f>SUM(D100:D103)</f>
        <v>1500000</v>
      </c>
      <c r="E99" s="28">
        <f>SUM(E100:E103)</f>
        <v>0</v>
      </c>
      <c r="F99" s="28">
        <f>SUM(F100:F103)</f>
        <v>18000000</v>
      </c>
      <c r="G99" s="29">
        <f>SUM(G100:G103)</f>
        <v>30000000</v>
      </c>
    </row>
    <row r="100" spans="1:7" s="50" customFormat="1" x14ac:dyDescent="0.2">
      <c r="A100" s="35">
        <v>420</v>
      </c>
      <c r="B100" s="31" t="s">
        <v>21</v>
      </c>
      <c r="C100" s="32">
        <v>1250000</v>
      </c>
      <c r="D100" s="32"/>
      <c r="E100" s="32"/>
      <c r="F100" s="32">
        <v>646000</v>
      </c>
      <c r="G100" s="33">
        <f>SUM(C100:F100)</f>
        <v>1896000</v>
      </c>
    </row>
    <row r="101" spans="1:7" s="50" customFormat="1" x14ac:dyDescent="0.2">
      <c r="A101" s="35">
        <v>423</v>
      </c>
      <c r="B101" s="31" t="s">
        <v>34</v>
      </c>
      <c r="C101" s="32">
        <v>1700000</v>
      </c>
      <c r="D101" s="32">
        <v>500000</v>
      </c>
      <c r="E101" s="32"/>
      <c r="F101" s="32">
        <v>225000</v>
      </c>
      <c r="G101" s="33">
        <f>SUM(C101:F101)</f>
        <v>2425000</v>
      </c>
    </row>
    <row r="102" spans="1:7" s="50" customFormat="1" x14ac:dyDescent="0.2">
      <c r="A102" s="30">
        <v>425</v>
      </c>
      <c r="B102" s="31" t="s">
        <v>25</v>
      </c>
      <c r="C102" s="32">
        <v>5950000</v>
      </c>
      <c r="D102" s="32">
        <v>900000</v>
      </c>
      <c r="E102" s="32"/>
      <c r="F102" s="32">
        <f>16830000-186000</f>
        <v>16644000</v>
      </c>
      <c r="G102" s="33">
        <f>SUM(C102:F102)</f>
        <v>23494000</v>
      </c>
    </row>
    <row r="103" spans="1:7" s="50" customFormat="1" x14ac:dyDescent="0.2">
      <c r="A103" s="30">
        <v>426</v>
      </c>
      <c r="B103" s="31" t="s">
        <v>26</v>
      </c>
      <c r="C103" s="32">
        <v>1600000</v>
      </c>
      <c r="D103" s="32">
        <v>100000</v>
      </c>
      <c r="E103" s="32"/>
      <c r="F103" s="32">
        <v>485000</v>
      </c>
      <c r="G103" s="33">
        <f>SUM(C103:F103)</f>
        <v>2185000</v>
      </c>
    </row>
    <row r="104" spans="1:7" s="50" customFormat="1" ht="30" x14ac:dyDescent="0.2">
      <c r="A104" s="34">
        <v>46</v>
      </c>
      <c r="B104" s="27" t="s">
        <v>17</v>
      </c>
      <c r="C104" s="28">
        <f>C105</f>
        <v>24500000</v>
      </c>
      <c r="D104" s="28">
        <f>D105</f>
        <v>0</v>
      </c>
      <c r="E104" s="28">
        <f>E105</f>
        <v>0</v>
      </c>
      <c r="F104" s="28">
        <f>F105</f>
        <v>0</v>
      </c>
      <c r="G104" s="29">
        <f>G105</f>
        <v>24500000</v>
      </c>
    </row>
    <row r="105" spans="1:7" s="50" customFormat="1" x14ac:dyDescent="0.2">
      <c r="A105" s="35">
        <v>464</v>
      </c>
      <c r="B105" s="31" t="s">
        <v>29</v>
      </c>
      <c r="C105" s="32">
        <v>24500000</v>
      </c>
      <c r="D105" s="32"/>
      <c r="E105" s="32"/>
      <c r="F105" s="32"/>
      <c r="G105" s="33">
        <f>SUM(C105:F105)</f>
        <v>24500000</v>
      </c>
    </row>
    <row r="106" spans="1:7" ht="15.75" thickBot="1" x14ac:dyDescent="0.25">
      <c r="A106" s="52"/>
      <c r="B106" s="53" t="s">
        <v>14</v>
      </c>
      <c r="C106" s="54">
        <f>C3+C48+C78+C86+C97+C45</f>
        <v>16754953000</v>
      </c>
      <c r="D106" s="54">
        <f>D3+D48+D78+D86+D97+D45</f>
        <v>500000000</v>
      </c>
      <c r="E106" s="54">
        <f>E3+E48+E78+E86+E97+E45</f>
        <v>1651360000</v>
      </c>
      <c r="F106" s="54">
        <f>F3+F48+F78+F86+F97+F45</f>
        <v>1544507000</v>
      </c>
      <c r="G106" s="55">
        <f>G3+G44+G48+G78+G86+G97</f>
        <v>20450820000</v>
      </c>
    </row>
    <row r="107" spans="1:7" ht="16.5" thickTop="1" thickBot="1" x14ac:dyDescent="0.25">
      <c r="A107" s="66"/>
      <c r="B107" s="67"/>
    </row>
    <row r="108" spans="1:7" ht="15.75" thickTop="1" x14ac:dyDescent="0.2">
      <c r="A108" s="57">
        <v>40</v>
      </c>
      <c r="B108" s="58" t="s">
        <v>15</v>
      </c>
      <c r="C108" s="59">
        <f>C5+C27+C50+C80</f>
        <v>6768435000</v>
      </c>
      <c r="D108" s="59">
        <f>D5+D27+D50+D80</f>
        <v>0</v>
      </c>
      <c r="E108" s="59">
        <f>E5+E27+E50+E80</f>
        <v>0</v>
      </c>
      <c r="F108" s="59">
        <f>F5+F27+F50+F80</f>
        <v>0</v>
      </c>
      <c r="G108" s="60">
        <f>G5+G27+G50+G80</f>
        <v>6768435000</v>
      </c>
    </row>
    <row r="109" spans="1:7" x14ac:dyDescent="0.2">
      <c r="A109" s="30">
        <v>42</v>
      </c>
      <c r="B109" s="31" t="s">
        <v>16</v>
      </c>
      <c r="C109" s="32">
        <f>C9+C21+C30+C54+C63+C68+C83+C88+C99</f>
        <v>3449918000</v>
      </c>
      <c r="D109" s="32">
        <f>D9+D21+D30+D54+D63+D68+D83+D88+D99</f>
        <v>44000000</v>
      </c>
      <c r="E109" s="32">
        <f>E9+E21+E30+E54+E63+E68+E83+E88+E99</f>
        <v>26000000</v>
      </c>
      <c r="F109" s="32">
        <f>F9+F21+F30+F54+F63+F68+F83+F88+F99</f>
        <v>18000000</v>
      </c>
      <c r="G109" s="32">
        <f>G9+G21+G30+G54+G63+G68+G83+G88+G99</f>
        <v>3537918000</v>
      </c>
    </row>
    <row r="110" spans="1:7" ht="25.5" x14ac:dyDescent="0.2">
      <c r="A110" s="30">
        <v>43</v>
      </c>
      <c r="B110" s="61" t="s">
        <v>31</v>
      </c>
      <c r="C110" s="32">
        <f>C42</f>
        <v>550000000</v>
      </c>
      <c r="D110" s="32">
        <f>D42</f>
        <v>0</v>
      </c>
      <c r="E110" s="32">
        <f>E42</f>
        <v>0</v>
      </c>
      <c r="F110" s="32">
        <f>F42</f>
        <v>0</v>
      </c>
      <c r="G110" s="33">
        <f>G42</f>
        <v>550000000</v>
      </c>
    </row>
    <row r="111" spans="1:7" ht="25.5" x14ac:dyDescent="0.2">
      <c r="A111" s="30">
        <v>44</v>
      </c>
      <c r="B111" s="61" t="s">
        <v>32</v>
      </c>
      <c r="C111" s="32">
        <f>C46</f>
        <v>530000000</v>
      </c>
      <c r="D111" s="32">
        <f>D46</f>
        <v>0</v>
      </c>
      <c r="E111" s="32">
        <f>E46</f>
        <v>0</v>
      </c>
      <c r="F111" s="32">
        <f>F46</f>
        <v>0</v>
      </c>
      <c r="G111" s="33">
        <f>G46</f>
        <v>530000000</v>
      </c>
    </row>
    <row r="112" spans="1:7" ht="30" x14ac:dyDescent="0.2">
      <c r="A112" s="35">
        <v>46</v>
      </c>
      <c r="B112" s="31" t="s">
        <v>17</v>
      </c>
      <c r="C112" s="32">
        <f>C17+C60+C104</f>
        <v>456600000</v>
      </c>
      <c r="D112" s="32">
        <f>D17+D60+D104</f>
        <v>0</v>
      </c>
      <c r="E112" s="32">
        <f>E17+E60+E104</f>
        <v>0</v>
      </c>
      <c r="F112" s="32">
        <f>F17+F60+F104</f>
        <v>0</v>
      </c>
      <c r="G112" s="33">
        <f>G17+G60+G104</f>
        <v>456600000</v>
      </c>
    </row>
    <row r="113" spans="1:7" x14ac:dyDescent="0.2">
      <c r="A113" s="35">
        <v>48</v>
      </c>
      <c r="B113" s="31" t="s">
        <v>33</v>
      </c>
      <c r="C113" s="32">
        <f>+C37+C76+C95</f>
        <v>5000000000</v>
      </c>
      <c r="D113" s="32">
        <f>+D37+D76+D95</f>
        <v>456000000</v>
      </c>
      <c r="E113" s="32">
        <f>+E37+E76+E95</f>
        <v>1625360000</v>
      </c>
      <c r="F113" s="32">
        <f>+F37+F76+F95</f>
        <v>1526507000</v>
      </c>
      <c r="G113" s="33">
        <f>+G37+G76+G95</f>
        <v>8607867000</v>
      </c>
    </row>
    <row r="114" spans="1:7" ht="15.75" thickBot="1" x14ac:dyDescent="0.25">
      <c r="A114" s="62"/>
      <c r="B114" s="63" t="s">
        <v>14</v>
      </c>
      <c r="C114" s="54">
        <f>SUM(C108:C113)</f>
        <v>16754953000</v>
      </c>
      <c r="D114" s="54">
        <f>SUM(D108:D113)</f>
        <v>500000000</v>
      </c>
      <c r="E114" s="54">
        <f>SUM(E108:E113)</f>
        <v>1651360000</v>
      </c>
      <c r="F114" s="54">
        <f>SUM(F108:F113)</f>
        <v>1544507000</v>
      </c>
      <c r="G114" s="55">
        <f>SUM(G108:G113)</f>
        <v>20450820000</v>
      </c>
    </row>
    <row r="115" spans="1:7" ht="15.75" thickTop="1" x14ac:dyDescent="0.2"/>
  </sheetData>
  <mergeCells count="1">
    <mergeCell ref="A107:B107"/>
  </mergeCells>
  <pageMargins left="0.25" right="0.25" top="0.75" bottom="0.75" header="0.3" footer="0.3"/>
  <pageSetup paperSize="9" fitToHeight="0" orientation="landscape" r:id="rId1"/>
  <headerFooter alignWithMargins="0">
    <oddHeader xml:space="preserve">&amp;C&amp;"StobiSerif Regular,Bold"&amp;12Предлог буџет 2025 година
</oddHeader>
    <oddFooter>&amp;C&amp;P/&amp;N</oddFooter>
  </headerFooter>
  <rowBreaks count="2" manualBreakCount="2">
    <brk id="35" max="14" man="1"/>
    <brk id="5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Odobren.bud.2025.sl.vesn.254</vt:lpstr>
      <vt:lpstr>Odobren.bud.2025.sl.vesn.254!Print_Area</vt:lpstr>
      <vt:lpstr>Odobren.bud.2025.sl.vesn.254!Print_Titles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Klimentina Koteska</dc:creator>
  <cp:lastModifiedBy>Aleksandar Atanasov</cp:lastModifiedBy>
  <cp:lastPrinted>2024-12-23T12:14:34Z</cp:lastPrinted>
  <dcterms:created xsi:type="dcterms:W3CDTF">2024-12-23T11:26:05Z</dcterms:created>
  <dcterms:modified xsi:type="dcterms:W3CDTF">2025-01-10T10:31:57Z</dcterms:modified>
</cp:coreProperties>
</file>