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5360" windowHeight="7050"/>
  </bookViews>
  <sheets>
    <sheet name="Sheet1" sheetId="1" r:id="rId1"/>
    <sheet name="Sheet2" sheetId="2" r:id="rId2"/>
    <sheet name="Sheet3" sheetId="3" r:id="rId3"/>
  </sheets>
  <definedNames>
    <definedName name="_xlnm._FilterDatabase" localSheetId="0" hidden="1">Sheet1!$C$5:$F$361</definedName>
  </definedNames>
  <calcPr calcId="162913"/>
</workbook>
</file>

<file path=xl/calcChain.xml><?xml version="1.0" encoding="utf-8"?>
<calcChain xmlns="http://schemas.openxmlformats.org/spreadsheetml/2006/main">
  <c r="H327" i="1" l="1"/>
  <c r="H320" i="1" l="1"/>
  <c r="H312" i="1"/>
  <c r="H138" i="1" l="1"/>
  <c r="H317" i="1" l="1"/>
  <c r="H338" i="1"/>
  <c r="H352" i="1"/>
  <c r="G360" i="1"/>
  <c r="H347" i="1" l="1"/>
  <c r="H319" i="1"/>
  <c r="H277" i="1" l="1"/>
  <c r="H170" i="1" l="1"/>
  <c r="H150" i="1"/>
  <c r="H115" i="1" l="1"/>
  <c r="H121" i="1"/>
  <c r="H119" i="1"/>
  <c r="H117" i="1"/>
  <c r="H99" i="1"/>
  <c r="H38" i="1"/>
  <c r="H100" i="1"/>
  <c r="H103" i="1"/>
  <c r="H329" i="1" l="1"/>
  <c r="H359" i="1"/>
  <c r="H358" i="1"/>
  <c r="H357" i="1"/>
  <c r="H356" i="1"/>
  <c r="H354" i="1"/>
  <c r="H351" i="1"/>
  <c r="H348" i="1"/>
  <c r="H346" i="1"/>
  <c r="H345" i="1"/>
  <c r="H343" i="1"/>
  <c r="H342" i="1"/>
  <c r="H341" i="1"/>
  <c r="H339" i="1"/>
  <c r="H337" i="1"/>
  <c r="H336" i="1"/>
  <c r="H335" i="1"/>
  <c r="H333" i="1"/>
  <c r="H331" i="1"/>
  <c r="H330" i="1"/>
  <c r="H328" i="1"/>
  <c r="H326" i="1"/>
  <c r="H324" i="1"/>
  <c r="H318" i="1"/>
  <c r="H316" i="1"/>
  <c r="H315" i="1"/>
  <c r="H314" i="1"/>
  <c r="H311" i="1"/>
  <c r="H310" i="1"/>
  <c r="H309" i="1"/>
  <c r="G306" i="1"/>
  <c r="H286" i="1"/>
  <c r="H287" i="1"/>
  <c r="H288" i="1"/>
  <c r="H289" i="1"/>
  <c r="H290" i="1"/>
  <c r="H291" i="1"/>
  <c r="H292" i="1"/>
  <c r="H293" i="1"/>
  <c r="H294" i="1"/>
  <c r="H295" i="1"/>
  <c r="H296" i="1"/>
  <c r="H297" i="1"/>
  <c r="H298" i="1"/>
  <c r="H299" i="1"/>
  <c r="H300" i="1"/>
  <c r="H301" i="1"/>
  <c r="H302" i="1"/>
  <c r="H303" i="1"/>
  <c r="H304" i="1"/>
  <c r="H305" i="1"/>
  <c r="G282" i="1"/>
  <c r="G271" i="1"/>
  <c r="H268" i="1"/>
  <c r="H269" i="1"/>
  <c r="H270" i="1"/>
  <c r="G262" i="1"/>
  <c r="H260" i="1"/>
  <c r="G256" i="1"/>
  <c r="G251" i="1"/>
  <c r="H249" i="1"/>
  <c r="G245" i="1"/>
  <c r="H244" i="1"/>
  <c r="G241" i="1"/>
  <c r="H238" i="1"/>
  <c r="G231" i="1"/>
  <c r="H222" i="1"/>
  <c r="G220" i="1"/>
  <c r="H219" i="1"/>
  <c r="H218" i="1"/>
  <c r="G216" i="1"/>
  <c r="G209" i="1"/>
  <c r="H203" i="1"/>
  <c r="H197" i="1"/>
  <c r="H198" i="1"/>
  <c r="H199" i="1"/>
  <c r="H200" i="1"/>
  <c r="H201" i="1"/>
  <c r="H202" i="1"/>
  <c r="H187" i="1"/>
  <c r="H188" i="1"/>
  <c r="H186" i="1"/>
  <c r="H181" i="1"/>
  <c r="G176" i="1"/>
  <c r="G167" i="1"/>
  <c r="H165" i="1"/>
  <c r="H166" i="1"/>
  <c r="H164" i="1"/>
  <c r="H158" i="1"/>
  <c r="H149" i="1"/>
  <c r="G143" i="1"/>
  <c r="H132" i="1"/>
  <c r="H133" i="1"/>
  <c r="H134" i="1"/>
  <c r="H135" i="1"/>
  <c r="H136" i="1"/>
  <c r="H137" i="1"/>
  <c r="H139" i="1"/>
  <c r="H140" i="1"/>
  <c r="H141" i="1"/>
  <c r="H142" i="1"/>
  <c r="H107" i="1"/>
  <c r="H109" i="1"/>
  <c r="H111" i="1"/>
  <c r="H113" i="1"/>
  <c r="G127" i="1"/>
  <c r="H96" i="1"/>
  <c r="G93" i="1"/>
  <c r="H90" i="1"/>
  <c r="H88" i="1"/>
  <c r="H80" i="1"/>
  <c r="G71" i="1"/>
  <c r="H70" i="1"/>
  <c r="H69" i="1"/>
  <c r="H63" i="1"/>
  <c r="H64" i="1"/>
  <c r="H65" i="1"/>
  <c r="H62" i="1"/>
  <c r="H59" i="1"/>
  <c r="H53" i="1"/>
  <c r="H54" i="1"/>
  <c r="H55" i="1"/>
  <c r="H56" i="1"/>
  <c r="H57" i="1"/>
  <c r="H58" i="1"/>
  <c r="H52" i="1"/>
  <c r="G50" i="1"/>
  <c r="H43" i="1"/>
  <c r="H41" i="1"/>
  <c r="H39" i="1"/>
  <c r="H37" i="1"/>
  <c r="H35" i="1"/>
  <c r="H27" i="1"/>
  <c r="H23" i="1"/>
  <c r="H21" i="1"/>
  <c r="H20" i="1"/>
  <c r="H360" i="1" l="1"/>
  <c r="H220" i="1"/>
  <c r="H185" i="1"/>
  <c r="H205" i="1"/>
  <c r="H159" i="1"/>
  <c r="H278" i="1"/>
  <c r="H172" i="1"/>
  <c r="H173" i="1"/>
  <c r="H131" i="1"/>
  <c r="H75" i="1"/>
  <c r="H78" i="1"/>
  <c r="H45" i="1" l="1"/>
  <c r="H24" i="1"/>
  <c r="H91" i="1" l="1"/>
  <c r="H68" i="1"/>
  <c r="H126" i="1" l="1"/>
  <c r="G307" i="1" l="1"/>
  <c r="H247" i="1" l="1"/>
  <c r="H174" i="1"/>
  <c r="H178" i="1" l="1"/>
  <c r="H84" i="1"/>
  <c r="H66" i="1"/>
  <c r="H71" i="1" s="1"/>
  <c r="H44" i="1"/>
  <c r="H31" i="1"/>
  <c r="H28" i="1"/>
  <c r="H19" i="1"/>
  <c r="H161" i="1" l="1"/>
  <c r="H48" i="1"/>
  <c r="H250" i="1"/>
  <c r="H251" i="1" s="1"/>
  <c r="H280" i="1" l="1"/>
  <c r="H258" i="1" l="1"/>
  <c r="H11" i="1" l="1"/>
  <c r="H81" i="1" l="1"/>
  <c r="H239" i="1" l="1"/>
  <c r="H208" i="1" l="1"/>
  <c r="H152" i="1"/>
  <c r="H155" i="1"/>
  <c r="H95" i="1" l="1"/>
  <c r="H105" i="1" l="1"/>
  <c r="H73" i="1" l="1"/>
  <c r="H279" i="1" l="1"/>
  <c r="H229" i="1" l="1"/>
  <c r="H85" i="1"/>
  <c r="H147" i="1" l="1"/>
  <c r="H22" i="1"/>
  <c r="H285" i="1"/>
  <c r="H306" i="1" s="1"/>
  <c r="H267" i="1"/>
  <c r="H266" i="1"/>
  <c r="H261" i="1"/>
  <c r="H262" i="1" s="1"/>
  <c r="H254" i="1"/>
  <c r="H253" i="1"/>
  <c r="H243" i="1"/>
  <c r="H245" i="1" s="1"/>
  <c r="H237" i="1"/>
  <c r="H236" i="1"/>
  <c r="H230" i="1"/>
  <c r="H276" i="1"/>
  <c r="H282" i="1" s="1"/>
  <c r="H228" i="1"/>
  <c r="H214" i="1"/>
  <c r="H211" i="1"/>
  <c r="H196" i="1"/>
  <c r="H195" i="1"/>
  <c r="H184" i="1"/>
  <c r="H183" i="1"/>
  <c r="H182" i="1"/>
  <c r="H180" i="1"/>
  <c r="H175" i="1"/>
  <c r="H169" i="1"/>
  <c r="H163" i="1"/>
  <c r="H157" i="1"/>
  <c r="H154" i="1"/>
  <c r="H153" i="1"/>
  <c r="H151" i="1"/>
  <c r="H130" i="1"/>
  <c r="H129" i="1"/>
  <c r="H124" i="1"/>
  <c r="H102" i="1"/>
  <c r="H89" i="1"/>
  <c r="H47" i="1"/>
  <c r="H42" i="1"/>
  <c r="H40" i="1"/>
  <c r="H36" i="1"/>
  <c r="H34" i="1"/>
  <c r="H33" i="1"/>
  <c r="H30" i="1"/>
  <c r="H29" i="1"/>
  <c r="H26" i="1"/>
  <c r="H14" i="1"/>
  <c r="H13" i="1"/>
  <c r="H17" i="1"/>
  <c r="H123" i="1"/>
  <c r="H125" i="1"/>
  <c r="H256" i="1" l="1"/>
  <c r="H231" i="1"/>
  <c r="H143" i="1"/>
  <c r="H176" i="1"/>
  <c r="H167" i="1"/>
  <c r="H307" i="1"/>
  <c r="H215" i="1" l="1"/>
  <c r="H189" i="1" l="1"/>
  <c r="H193" i="1" l="1"/>
  <c r="H191" i="1"/>
  <c r="H209" i="1" l="1"/>
  <c r="G274" i="1"/>
  <c r="G361" i="1" s="1"/>
  <c r="H273" i="1"/>
  <c r="H274" i="1" s="1"/>
  <c r="H97" i="1" l="1"/>
  <c r="H127" i="1" s="1"/>
  <c r="H86" i="1"/>
  <c r="H93" i="1" s="1"/>
  <c r="H16" i="1" l="1"/>
  <c r="H9" i="1"/>
  <c r="H50" i="1" l="1"/>
  <c r="H264" i="1"/>
  <c r="H271" i="1" s="1"/>
  <c r="H212" i="1"/>
  <c r="H216" i="1" s="1"/>
  <c r="H233" i="1" l="1"/>
  <c r="H241" i="1" s="1"/>
  <c r="G144" i="1" l="1"/>
  <c r="H144" i="1"/>
  <c r="G283" i="1"/>
  <c r="H283" i="1"/>
  <c r="H361" i="1" l="1"/>
</calcChain>
</file>

<file path=xl/sharedStrings.xml><?xml version="1.0" encoding="utf-8"?>
<sst xmlns="http://schemas.openxmlformats.org/spreadsheetml/2006/main" count="1389" uniqueCount="536">
  <si>
    <t>Ред. бр. на                                      постапката</t>
  </si>
  <si>
    <t>Предмет на договорот 
за јавна набавка/рамковната спогодба</t>
  </si>
  <si>
    <t>Шифра според ОПЈН</t>
  </si>
  <si>
    <t>Очекуван почеток на постапката (месец)</t>
  </si>
  <si>
    <t>Носител на планирање</t>
  </si>
  <si>
    <t>Проценета вредност на набавката/
услугата без ДДВ (денари)</t>
  </si>
  <si>
    <t xml:space="preserve">Проценета вредност на постапката без ДДВ (денари)                                                          </t>
  </si>
  <si>
    <t xml:space="preserve">Вид на постапка </t>
  </si>
  <si>
    <t>Забелешка</t>
  </si>
  <si>
    <t>I. Договори и рамковни спогодби за јавни набавки на стоки</t>
  </si>
  <si>
    <t>I.1. Материјално-технички средства</t>
  </si>
  <si>
    <t>февруари</t>
  </si>
  <si>
    <t>ВП 2803/40 Скопје</t>
  </si>
  <si>
    <t>Отворена постапка</t>
  </si>
  <si>
    <t>34300000-0</t>
  </si>
  <si>
    <t>март</t>
  </si>
  <si>
    <t>Набавка од мала вредност</t>
  </si>
  <si>
    <t>април</t>
  </si>
  <si>
    <t>09130000-9</t>
  </si>
  <si>
    <t>јуни</t>
  </si>
  <si>
    <t>јули</t>
  </si>
  <si>
    <t>август</t>
  </si>
  <si>
    <t xml:space="preserve"> ВП 2803/40 Скопје</t>
  </si>
  <si>
    <t>мај</t>
  </si>
  <si>
    <t>Поедноставена отворена постапка</t>
  </si>
  <si>
    <t xml:space="preserve">03413000-8 </t>
  </si>
  <si>
    <t>СН</t>
  </si>
  <si>
    <t>СЛ</t>
  </si>
  <si>
    <t>ВП 2803/01 Скопје</t>
  </si>
  <si>
    <t>СКАОП</t>
  </si>
  <si>
    <t>ВП 2803/70 Скопје</t>
  </si>
  <si>
    <t>ВП 2803/14 Скопје</t>
  </si>
  <si>
    <t>35821000-5</t>
  </si>
  <si>
    <t>50312300-8</t>
  </si>
  <si>
    <t>ВП 2803/60 Скопје</t>
  </si>
  <si>
    <t>октомври</t>
  </si>
  <si>
    <t>35111000-5</t>
  </si>
  <si>
    <t>септември</t>
  </si>
  <si>
    <t>ВА</t>
  </si>
  <si>
    <t>Вкупно I.1.</t>
  </si>
  <si>
    <t xml:space="preserve"> </t>
  </si>
  <si>
    <t>I.2. Интендантски материјални средства и канцелариска опрема</t>
  </si>
  <si>
    <t xml:space="preserve">Сол индустриска </t>
  </si>
  <si>
    <t>14400000-5</t>
  </si>
  <si>
    <t>35812000-9</t>
  </si>
  <si>
    <t>Средства за одржување на хигиена</t>
  </si>
  <si>
    <t>Вкупно I.2.</t>
  </si>
  <si>
    <t>I.3. Информатички средства и канцелариски материјали</t>
  </si>
  <si>
    <t>К4</t>
  </si>
  <si>
    <t>Вкупно I.3.</t>
  </si>
  <si>
    <t>I.4. Прехрамбени производи</t>
  </si>
  <si>
    <t>15812000-3</t>
  </si>
  <si>
    <t>15612500-6</t>
  </si>
  <si>
    <t>Сувомеснати производи</t>
  </si>
  <si>
    <t>ноември</t>
  </si>
  <si>
    <t>Свежо овошје и зеленчук</t>
  </si>
  <si>
    <t>15300000-1</t>
  </si>
  <si>
    <t>Дехидрирана храна за кучиња</t>
  </si>
  <si>
    <t>15713000-9</t>
  </si>
  <si>
    <t>Вкупно I.4.</t>
  </si>
  <si>
    <t>I.5. Медицинска опрема и санитетски материјални средства</t>
  </si>
  <si>
    <t>Лекови</t>
  </si>
  <si>
    <t>33690000-3 33600000-6</t>
  </si>
  <si>
    <t>33651600-4</t>
  </si>
  <si>
    <t>24310000-0</t>
  </si>
  <si>
    <t>Микробиолошки средства</t>
  </si>
  <si>
    <t>Вкупно I.5.</t>
  </si>
  <si>
    <t>ВКУПНО I</t>
  </si>
  <si>
    <t>II. Договори и рамковни спогодби за јавни набавки на услуги</t>
  </si>
  <si>
    <t>II.1. Услуги за одржување и поправка</t>
  </si>
  <si>
    <t>35120000-1</t>
  </si>
  <si>
    <t>50110000-9</t>
  </si>
  <si>
    <t>Поправка и сервисирање на инженериски машини</t>
  </si>
  <si>
    <t>50000000-5</t>
  </si>
  <si>
    <t>79521000-2</t>
  </si>
  <si>
    <t>50433000-9</t>
  </si>
  <si>
    <t>Баждарење на средства за АБХО заштита</t>
  </si>
  <si>
    <t>50421000-2</t>
  </si>
  <si>
    <t>50211000-7</t>
  </si>
  <si>
    <t>Вкупно II.1.</t>
  </si>
  <si>
    <t>II.2. Транспортни услуги</t>
  </si>
  <si>
    <t>Автобуски превоз на персоналот на Армијата до и од работно место</t>
  </si>
  <si>
    <t>60000000-8</t>
  </si>
  <si>
    <t>Изработка на документи за услугата царина и шпедиција</t>
  </si>
  <si>
    <t>60170000-0</t>
  </si>
  <si>
    <t>СМС</t>
  </si>
  <si>
    <t>СЧР</t>
  </si>
  <si>
    <t>Вкупно II.2.</t>
  </si>
  <si>
    <t>II.3. Информатички и телекомуникациски услуги</t>
  </si>
  <si>
    <t xml:space="preserve">64214400-3 </t>
  </si>
  <si>
    <t>72400000-4</t>
  </si>
  <si>
    <t>Превентивно одржување на софтверски пакет „НАПРАВЕНО ДА РАБОТИ“</t>
  </si>
  <si>
    <t>48814200-9</t>
  </si>
  <si>
    <t>Поштенски услуги</t>
  </si>
  <si>
    <t>Вкупно II.3.</t>
  </si>
  <si>
    <t>66510000-8</t>
  </si>
  <si>
    <t>Осигурување на воздухоплови, пилотски и патнички седишта</t>
  </si>
  <si>
    <t>Вкупно II.4.</t>
  </si>
  <si>
    <t>II.5. Архитектонски и инженериски услуги</t>
  </si>
  <si>
    <t>II.6. Издавачки и печатарски услуги</t>
  </si>
  <si>
    <t>ВП 2803/80 Скопје</t>
  </si>
  <si>
    <t>СФ</t>
  </si>
  <si>
    <t xml:space="preserve">II.7. Комунални услуги </t>
  </si>
  <si>
    <t>Електрична енергија</t>
  </si>
  <si>
    <t>09310000-5</t>
  </si>
  <si>
    <t>Собирање, транспорт и третман на комунален отпад</t>
  </si>
  <si>
    <t>Собирање, транспорт и третман на медицински отпад</t>
  </si>
  <si>
    <t>90524000-6</t>
  </si>
  <si>
    <t>Вкупно II.7.</t>
  </si>
  <si>
    <t>II.8. Услуги за отстранување на отпадни води и смет, санитарни и слични услуги</t>
  </si>
  <si>
    <t>Вкупно II.8.</t>
  </si>
  <si>
    <t>II.9. Хотелски и угостителски услуги</t>
  </si>
  <si>
    <t>Вкупно II.9.</t>
  </si>
  <si>
    <t>II.10. Услуги за привремено вработување</t>
  </si>
  <si>
    <t xml:space="preserve">Ангажирање на лица преку агенција за времени вработувања </t>
  </si>
  <si>
    <t>79611000-0</t>
  </si>
  <si>
    <t>Вкупно II.10.</t>
  </si>
  <si>
    <t>II.11. Правни, образовни услуги и услуги за стручно усовршување</t>
  </si>
  <si>
    <t>Вкупно II.11.</t>
  </si>
  <si>
    <t>Испитување на физичко - хемиски параметри за одредување на квалитет на производи (лабораториски анализи)</t>
  </si>
  <si>
    <t>71900000-7</t>
  </si>
  <si>
    <t>Ветеринарни услуги</t>
  </si>
  <si>
    <t>71317200-5</t>
  </si>
  <si>
    <t>Вкупно II.12.</t>
  </si>
  <si>
    <t>II.13. Рекреативни, културни и спортски услуги</t>
  </si>
  <si>
    <t>II.14.Други услуги</t>
  </si>
  <si>
    <t>ВКУПНО II</t>
  </si>
  <si>
    <t>III. Договори и рамковни спогодби за јавни набавки на работи</t>
  </si>
  <si>
    <t>18800000-7</t>
  </si>
  <si>
    <t>Лабораториски испитувања на мазут</t>
  </si>
  <si>
    <t>55110000-4 55520000-1</t>
  </si>
  <si>
    <t>33140000-3</t>
  </si>
  <si>
    <t>Медицинска опрема</t>
  </si>
  <si>
    <t>Поправка и одржување на медицински и стоматолошки апарати</t>
  </si>
  <si>
    <t>Хотелско сместување, угостителски услуги за размена на семејства</t>
  </si>
  <si>
    <t>Уништување на документарен материјал со изминат рок на чување</t>
  </si>
  <si>
    <t>33696500-0</t>
  </si>
  <si>
    <t xml:space="preserve">мај </t>
  </si>
  <si>
    <t>ВКУПНО III</t>
  </si>
  <si>
    <t>Вкупно III.1</t>
  </si>
  <si>
    <t>Вкупно пренесени обврски</t>
  </si>
  <si>
    <t>34350000-5</t>
  </si>
  <si>
    <t>45000000-7</t>
  </si>
  <si>
    <r>
      <t>Вкупно II.13</t>
    </r>
    <r>
      <rPr>
        <sz val="11"/>
        <rFont val="StobiSerif Regular"/>
        <family val="3"/>
      </rPr>
      <t>.</t>
    </r>
  </si>
  <si>
    <r>
      <t>Вкупно II.14</t>
    </r>
    <r>
      <rPr>
        <sz val="11"/>
        <rFont val="StobiSerif Regular"/>
        <family val="3"/>
      </rPr>
      <t>.</t>
    </r>
  </si>
  <si>
    <t>Обука и полагање на возачки испит</t>
  </si>
  <si>
    <t xml:space="preserve">18530000-3 
35810000-5 </t>
  </si>
  <si>
    <t xml:space="preserve"> ВП 2803/14 Скопје</t>
  </si>
  <si>
    <t xml:space="preserve">Резервни делови и потрошен материјал за работилниците за поправки и одржување </t>
  </si>
  <si>
    <t>Огревно дрво</t>
  </si>
  <si>
    <t>Технички и медицински гасови</t>
  </si>
  <si>
    <t>24100000-5</t>
  </si>
  <si>
    <t>Противпожарни материјални средства</t>
  </si>
  <si>
    <t>Постелнина</t>
  </si>
  <si>
    <t>Логистичка опрема за декларирани единици</t>
  </si>
  <si>
    <t xml:space="preserve">  ВП 2803/30 Скопје</t>
  </si>
  <si>
    <t xml:space="preserve">  ВП 2803/60 Скопје</t>
  </si>
  <si>
    <t xml:space="preserve"> ВП 2803/60 Скопје</t>
  </si>
  <si>
    <t>Средства за дезинфекција, дезинсекција и дератизација</t>
  </si>
  <si>
    <t>33140000-3 33100000-1</t>
  </si>
  <si>
    <t>33636500-0 33698100-0</t>
  </si>
  <si>
    <t>Референтни раствори и хемикалии</t>
  </si>
  <si>
    <t>33651690-1 33600000-6</t>
  </si>
  <si>
    <t>50531400-0</t>
  </si>
  <si>
    <t xml:space="preserve">февруари </t>
  </si>
  <si>
    <t>64121100-1</t>
  </si>
  <si>
    <t>Метроетернет сервис претплата</t>
  </si>
  <si>
    <t>Закуп на неосветлено оптичко влакно („Dark Fiber“) помеѓу зградата на МО/ГШ на Армијата и СЈВ „Водно“</t>
  </si>
  <si>
    <t xml:space="preserve">48814200-9 </t>
  </si>
  <si>
    <t>50312000-5</t>
  </si>
  <si>
    <t>СУТВОиО</t>
  </si>
  <si>
    <t>15130000-8</t>
  </si>
  <si>
    <t>15981100-9 15981200-0</t>
  </si>
  <si>
    <t xml:space="preserve"> Отворена постапка</t>
  </si>
  <si>
    <t>Изработка на фотографии и табло за потребите на Воена академија</t>
  </si>
  <si>
    <t xml:space="preserve">Санација оградување на настрешници во касарна „Мирче Ацев“ Прилеп </t>
  </si>
  <si>
    <t>Опрема за греење и климатизација</t>
  </si>
  <si>
    <t>48190000-6</t>
  </si>
  <si>
    <t>80533200-1</t>
  </si>
  <si>
    <t>Обуки за стручно оспособување и усовршување</t>
  </si>
  <si>
    <t>48730000-4</t>
  </si>
  <si>
    <t>39220000-0 39513200-3</t>
  </si>
  <si>
    <t>15897300-5</t>
  </si>
  <si>
    <t>Систем за непрекинато напојување</t>
  </si>
  <si>
    <t>31154000-0</t>
  </si>
  <si>
    <t>Изнајмување на конференциска опрема (аудио, видео)</t>
  </si>
  <si>
    <t>32350000-1</t>
  </si>
  <si>
    <t>72267000-4
48517000-5</t>
  </si>
  <si>
    <t>50324200-4</t>
  </si>
  <si>
    <t>Одржување на телекомуникациска инфраструктура</t>
  </si>
  <si>
    <t>50332000-1</t>
  </si>
  <si>
    <t>Ред. бр. на                                      потребата</t>
  </si>
  <si>
    <t>Цветни аранжмани</t>
  </si>
  <si>
    <t>Државни и воени знамиња и кутија/рамка за знаме на РС Македонија</t>
  </si>
  <si>
    <t>Договор на 2 години</t>
  </si>
  <si>
    <t>39715200-9  39717200-3</t>
  </si>
  <si>
    <t>50324200-4 48224000-4</t>
  </si>
  <si>
    <t>II.4. Финансиски услуги (осигурителни, банкарски и финансиски услуги)</t>
  </si>
  <si>
    <t>Смрзната риба и смрзнато пилешко</t>
  </si>
  <si>
    <t>15321000-4 15980000-1</t>
  </si>
  <si>
    <t>Вкупно II.5.</t>
  </si>
  <si>
    <t>ССВБиР</t>
  </si>
  <si>
    <t>79341000-5</t>
  </si>
  <si>
    <t xml:space="preserve">Поедноставена отворена постапка </t>
  </si>
  <si>
    <t>Услуги за користење на базен во гарнизон Скопје за потребите на припадниците на Армијата</t>
  </si>
  <si>
    <t>79994000-8</t>
  </si>
  <si>
    <t>Вкупно II.6.</t>
  </si>
  <si>
    <t xml:space="preserve">ВКУПНО </t>
  </si>
  <si>
    <t xml:space="preserve">Чаеви разни </t>
  </si>
  <si>
    <t>Други огласи чл.121 од ЗЈН</t>
  </si>
  <si>
    <t>Транспорт на стоки при селидба</t>
  </si>
  <si>
    <t>Здравствени услуги - издавање на медицинска експертиза</t>
  </si>
  <si>
    <t>71317200-5 85323000-9</t>
  </si>
  <si>
    <t>Врз основа на член 49 став 1 и член 55 став 1 од Законот за организација на државната управа („Службен весник на РМ“ бр.58/00, 44/02, 82/08, 167/10 и 51/11) и член 75 став (1 и 2) од Законот за јавни набавки („Службен весник на РМ“ бр.24/19), а во врска со Правилникот за формата и содржината како и начинот на изготвувањето на годишниот план за јавни набавки („Службен весник на РСМ“ бр.64/19) и Заедничкиот поимник за јавни набавки („Службен весник на РСМ“ бр.15/20), Министерката за одбрана донесе:</t>
  </si>
  <si>
    <t>Осигурување на готовина во Благајна на МО</t>
  </si>
  <si>
    <t>Одржување на хигиена во објектите на МО и ГШ на Армијата</t>
  </si>
  <si>
    <t>Реконструкција на објект бр.39 во касарна „Кузман Јосифовски Питу“ Тетово</t>
  </si>
  <si>
    <t>Одржување на слабострујни инсталации во објектите на МО и АРСМ</t>
  </si>
  <si>
    <t>Градежно-занатско одржување во објекти на МО и АРСМ</t>
  </si>
  <si>
    <t>Адаптивно и превентивно одржување на софтвер за полагање на СТАНАГ</t>
  </si>
  <si>
    <t>Дигитални сертификати - токени</t>
  </si>
  <si>
    <t>44510000-8</t>
  </si>
  <si>
    <t>Работилничка опрема и алат</t>
  </si>
  <si>
    <t>ВП 2803/30 Скопје</t>
  </si>
  <si>
    <t>50116000-1</t>
  </si>
  <si>
    <t>Електронски компоненти, мерна опрема и алат</t>
  </si>
  <si>
    <t xml:space="preserve">31711100-4 </t>
  </si>
  <si>
    <t xml:space="preserve">90920000-2 </t>
  </si>
  <si>
    <t>Плакети, значки и идентификациони плочки (матрикули) со втиснување</t>
  </si>
  <si>
    <t>Масла, масти за воздухоплови и хемиски средства за третирање и контрола на млазно гориво ГМ-1</t>
  </si>
  <si>
    <t>Пренос на неисправни моторни возила (шлепање)</t>
  </si>
  <si>
    <t>50000000-5 50700000-2 50711000-2</t>
  </si>
  <si>
    <t>45000000-7 45210000-2</t>
  </si>
  <si>
    <t>Закуп на линија за пренос на податоци за проектот ASDE</t>
  </si>
  <si>
    <t>Доуредување на објект бр.48 во касарна Илинден во Скопје</t>
  </si>
  <si>
    <t>II.12. Здравствени и социјални услуги и други анализи</t>
  </si>
  <si>
    <t xml:space="preserve">Oбезбедување на организирана исхрана – обед/ручек </t>
  </si>
  <si>
    <t>Министерка</t>
  </si>
  <si>
    <t xml:space="preserve">  Генерален сервис на вести</t>
  </si>
  <si>
    <t>Работен и промотивен материјал за конференции, обука и вежби</t>
  </si>
  <si>
    <t xml:space="preserve">34115000-6 34115200-8 </t>
  </si>
  <si>
    <t xml:space="preserve">18110000-3 </t>
  </si>
  <si>
    <t xml:space="preserve">15119600-1 15221000-3 </t>
  </si>
  <si>
    <t xml:space="preserve">50000000-5 </t>
  </si>
  <si>
    <t xml:space="preserve">Склучување на Договор со Авторска агенција за исплата на авторски хонорари </t>
  </si>
  <si>
    <t>03121210-0</t>
  </si>
  <si>
    <t xml:space="preserve">Материјали за одржување на музички инструменти и набавка на музички инструменти (тамбура) </t>
  </si>
  <si>
    <t xml:space="preserve">Беспилотно летало/дрон </t>
  </si>
  <si>
    <t>35613000-4</t>
  </si>
  <si>
    <t>35421000-1</t>
  </si>
  <si>
    <t xml:space="preserve">Резервни делови за неборбени моторни возила        </t>
  </si>
  <si>
    <t>31400000-0</t>
  </si>
  <si>
    <t xml:space="preserve">Мазут М-1 НС за Агенција за задолжителни нафтени резерви </t>
  </si>
  <si>
    <t>Масла масти и течности за моторни возила и вооружување</t>
  </si>
  <si>
    <t xml:space="preserve">Градежни материјали, алат и средства за одржување на објекти, инсталаци и простор </t>
  </si>
  <si>
    <t xml:space="preserve">44110000-4 </t>
  </si>
  <si>
    <t xml:space="preserve">Магацински материјали и ХТЗ опрема за лица за менаџирање со МиМЕС </t>
  </si>
  <si>
    <t>18143000-3</t>
  </si>
  <si>
    <t>Заштитна летачка опрема</t>
  </si>
  <si>
    <t>35810000-5</t>
  </si>
  <si>
    <t>39512000-4     39512100-5</t>
  </si>
  <si>
    <t xml:space="preserve">Палто и панталони од композитен материјал  </t>
  </si>
  <si>
    <t>Шатор индивидуален за припадници од декларирани единици</t>
  </si>
  <si>
    <t>39522530-1</t>
  </si>
  <si>
    <t>39221140-0  39143100-7 42996500-9</t>
  </si>
  <si>
    <t xml:space="preserve">39141000-2 39153000-9 </t>
  </si>
  <si>
    <t xml:space="preserve">Комора разладна контејнерски систем         </t>
  </si>
  <si>
    <t>Монтажна настрешница „Тенда“</t>
  </si>
  <si>
    <t>39522000-7</t>
  </si>
  <si>
    <t xml:space="preserve">  ВП 2803/01 Скопје</t>
  </si>
  <si>
    <t xml:space="preserve">32410000-0 </t>
  </si>
  <si>
    <t>Леб, бурек, лепиња и бели пецива</t>
  </si>
  <si>
    <t>15119000-5</t>
  </si>
  <si>
    <t>Еднодневен сув оброк тип  Б</t>
  </si>
  <si>
    <t>Вакцини</t>
  </si>
  <si>
    <t xml:space="preserve">33140000-3 </t>
  </si>
  <si>
    <t>33140000-3        33100000-1</t>
  </si>
  <si>
    <t xml:space="preserve">Поправка и сервисирање на ПП средства </t>
  </si>
  <si>
    <t>50413200-5</t>
  </si>
  <si>
    <t>Транспорт на специфични стоки по копнен пат надвор од државата</t>
  </si>
  <si>
    <t>60180000-3</t>
  </si>
  <si>
    <t>50118110-9</t>
  </si>
  <si>
    <t>79223000-3</t>
  </si>
  <si>
    <t>64214100-0</t>
  </si>
  <si>
    <t xml:space="preserve">Интернет сервис-претплата </t>
  </si>
  <si>
    <t xml:space="preserve">Набавка на ВЕБ сертификати </t>
  </si>
  <si>
    <t>Закуп за друг тип на простор (линкови на АРСМ поставени во објекти на МРД,АЕК и КИС системи поставени во објекти на други иматели)</t>
  </si>
  <si>
    <t>70332000-7</t>
  </si>
  <si>
    <t xml:space="preserve">66516200-2 </t>
  </si>
  <si>
    <t>66516100-1</t>
  </si>
  <si>
    <t xml:space="preserve">79800000-2 </t>
  </si>
  <si>
    <t>79800000-2</t>
  </si>
  <si>
    <t>ВП 2803/20 Скопје</t>
  </si>
  <si>
    <t>Изнајмување на мобилни тоалетни кабини</t>
  </si>
  <si>
    <t>24955000-3    44211110-6</t>
  </si>
  <si>
    <t>90511300-5</t>
  </si>
  <si>
    <t xml:space="preserve">55110000-4 </t>
  </si>
  <si>
    <t xml:space="preserve">Кујнска опрема </t>
  </si>
  <si>
    <t>Лабораториска и научно истражувачка опрема</t>
  </si>
  <si>
    <t>Поправка и одржување на клима уреди и системи за климатизација и вентилација</t>
  </si>
  <si>
    <t>Сервисирање на фекални пумпи, пумпи за ладна вода, одстранување на дефекти на водоводна и канализациона инсталација, како и сервисирање на УВ стерилизатори, хрорни пумпи и хипохлоринатори во објект МО и Армијата на Република Северна Македонија</t>
  </si>
  <si>
    <t>Инфраструктурно уредување и градежни работи во АП Криволак во Логор Зима и Стрела</t>
  </si>
  <si>
    <t>Оградување и адаптација на магацин (видео надзор,осветлување) во Дренов  Дол</t>
  </si>
  <si>
    <t>Реконструкција на работилница во Штип</t>
  </si>
  <si>
    <t>Реновирање на заедничка бања објект бр.4 во КО Пепелиште</t>
  </si>
  <si>
    <t>Реновирање на објект бр.35 во касарна  „Јане Сандански“ Штип</t>
  </si>
  <si>
    <t>Доуредување на под на скали објект бр.39 во касарна Илинден во Скопје</t>
  </si>
  <si>
    <t xml:space="preserve">Реконструкција на систем за греење и ладење заради подобрување на енергетската ефикасност и заштита на животната средина во објект Фурка </t>
  </si>
  <si>
    <t>Водоснабдување на касарните и издоените објекти во касарна Прилeп и Илинден</t>
  </si>
  <si>
    <t>Изградба на повеќенамански објект во АП Криволак</t>
  </si>
  <si>
    <t>Набавка на лифт во кујна во касарна Илинден</t>
  </si>
  <si>
    <t>Хартија за фотокопирање</t>
  </si>
  <si>
    <t>35121500-3</t>
  </si>
  <si>
    <t>Набавка на печати и резервен материјал за печати</t>
  </si>
  <si>
    <t>Услуги за копирање, печатење и издавање за потребите на издавачката дејност во МО  и печатење на списание ШТИТ и Современа мак.одбрана за 2024</t>
  </si>
  <si>
    <t>Новогодишни пакетчиња</t>
  </si>
  <si>
    <t xml:space="preserve">Осигурување на вработените </t>
  </si>
  <si>
    <t xml:space="preserve">Објавување огласи во дневни печатени медиуми </t>
  </si>
  <si>
    <t>64216000-3</t>
  </si>
  <si>
    <t xml:space="preserve">79100000-5 79530000-8 </t>
  </si>
  <si>
    <t>79962000-5</t>
  </si>
  <si>
    <t>92512100-4</t>
  </si>
  <si>
    <t>Хотелски и угостителски услуги за потребите на СЧР и хотелско сместување на слушатели на КШД за потребите на ВА</t>
  </si>
  <si>
    <t xml:space="preserve">30000000-9                                             30192000-1 </t>
  </si>
  <si>
    <t>Потрошен канцелариски материјал</t>
  </si>
  <si>
    <t>Сладолед, торти и ситни колачи</t>
  </si>
  <si>
    <t xml:space="preserve">37300000-1
37310000-4
</t>
  </si>
  <si>
    <t xml:space="preserve">Резервни делови за моторно возило  Хермелин </t>
  </si>
  <si>
    <t xml:space="preserve">Акумулатори за моторни возила  </t>
  </si>
  <si>
    <t>СЦВС</t>
  </si>
  <si>
    <t>Батерии за радиоуреди L3HARRIS</t>
  </si>
  <si>
    <t>Изработка на проект за ставање во употреба на антенскиот столб на СЈВ Плачковица</t>
  </si>
  <si>
    <t>Палто, панталони и ветровка за борбена униформа</t>
  </si>
  <si>
    <t>Активна и информатичка мрежна опрема</t>
  </si>
  <si>
    <t>Конзерви риба, месни конзерви и конзерви готово јадење</t>
  </si>
  <si>
    <t>55520000-1</t>
  </si>
  <si>
    <t>Стоматолошки потрошни и непотрошни материјални средства</t>
  </si>
  <si>
    <t>Медицински  средства и лабараториски прибор</t>
  </si>
  <si>
    <t>Реагенси за хематолошки и имунолошки  анализи, со отстапување на апарати на користење</t>
  </si>
  <si>
    <t>Изнајмување на фотокопирни апарати</t>
  </si>
  <si>
    <t>Атестирање и поправка на крански дигалки и дигалки монтирани на моторни возила</t>
  </si>
  <si>
    <t>50800000-3 50000000-5  50110000-9</t>
  </si>
  <si>
    <t>Рестартирање на софтверски систем за управување на конвертори на фрекфенции  со дефектажа</t>
  </si>
  <si>
    <t xml:space="preserve">Поправка и одржување на системи за техничка заштита, видеонадзор и контрола на пристап </t>
  </si>
  <si>
    <t>Превоз на персонал - вонреден превоз со автобуси, минибуси и патнички моторни возила во земјава и странство</t>
  </si>
  <si>
    <t xml:space="preserve">Аудио и видео опрема, телевизори и фотографска опрема </t>
  </si>
  <si>
    <t xml:space="preserve">32322000-6      38650000-6  32324100-1 </t>
  </si>
  <si>
    <t>Хотелско сместување за Летен кампус 2024 и Воени спортови 2024 година</t>
  </si>
  <si>
    <t>член 24 од ЗЈН</t>
  </si>
  <si>
    <t>Специјализирани курсеви за телекоминукации, информатика и сајбер одбрана</t>
  </si>
  <si>
    <t>Тестирање со комбиниран тест за КОВИД 19 и Инфлуенца</t>
  </si>
  <si>
    <t>Подршка на софтвер за антивирусна заштита за потребите на командите и единиците на Армијата</t>
  </si>
  <si>
    <t xml:space="preserve">Договор со МРД </t>
  </si>
  <si>
    <t>член 23 став 4 од ЗЈН</t>
  </si>
  <si>
    <t>Проверка на квалитет на рендген апарат</t>
  </si>
  <si>
    <t>Градежно уредување на објекти (ГШ1, ГШ2, ВМЦ и други)</t>
  </si>
  <si>
    <t>Маици со лого</t>
  </si>
  <si>
    <t>Ваучери за купување на бела техника</t>
  </si>
  <si>
    <t>39141000-2</t>
  </si>
  <si>
    <t>5075000-7</t>
  </si>
  <si>
    <t>Замена на покриви на објекти во касарните и магацинските групи на МО и АРСМ</t>
  </si>
  <si>
    <t xml:space="preserve">       Министерство за одбрана</t>
  </si>
  <si>
    <t xml:space="preserve"> Оспособување на надворешни парни разводи во бетонски канал должина 350м во касарна Тетово</t>
  </si>
  <si>
    <t>45000000-7 45231221-0 45251000-1</t>
  </si>
  <si>
    <t>Опрема за дигитална форензика</t>
  </si>
  <si>
    <t>Превентивно одржување на софтвер за ПМИС</t>
  </si>
  <si>
    <t>48517000-5</t>
  </si>
  <si>
    <t>Изработка на софтвер за плати</t>
  </si>
  <si>
    <t>Надградба на апликативно решение ГИС и лиценци (ARC GIS)</t>
  </si>
  <si>
    <t>Заштитна ХТЗ облека</t>
  </si>
  <si>
    <t>Обезбедување на храна кетеринг за потребите на вежбата Swift Response 24</t>
  </si>
  <si>
    <t>Апликативни софтвери за потребите на Армијата</t>
  </si>
  <si>
    <t>јануари</t>
  </si>
  <si>
    <t>Пневматици за моторни возила</t>
  </si>
  <si>
    <t>Градежни материјали, алат и средства за одржување на објекти, инсталаци и простор и ситен инвентар (брави,цилиндри, катанци и др. административни материјали)</t>
  </si>
  <si>
    <t xml:space="preserve"> СУТВОиО</t>
  </si>
  <si>
    <t xml:space="preserve">Наставни средства за реализација на наставата по топографија со картографија </t>
  </si>
  <si>
    <t>Ознаки за униформи</t>
  </si>
  <si>
    <t>Делови од службена униформа</t>
  </si>
  <si>
    <t>Наметка „Пончо“</t>
  </si>
  <si>
    <t>Гардиска униформа</t>
  </si>
  <si>
    <t>Мебел за опремување на сместувачките капацитети на војниците во Армијата и МО и материјали за тапацирање на мебел</t>
  </si>
  <si>
    <t>Материјали за АОП  (тонери, кертриџ, потрошен информатички АОП материјал, плотер и др.) и други материјали за специјална намена-средства за врски</t>
  </si>
  <si>
    <t xml:space="preserve"> ВП 2803/30 Скопје</t>
  </si>
  <si>
    <t xml:space="preserve">Проширување на WAN/LAN капацитети во гарнизоните на Армијата </t>
  </si>
  <si>
    <t>Надградба на оптичкото поврзување со кас. Гоце Делчев</t>
  </si>
  <si>
    <t xml:space="preserve">Еднодневен сув оброк тип А </t>
  </si>
  <si>
    <t>Леб и бели печива</t>
  </si>
  <si>
    <t xml:space="preserve">Ладилник транспортен </t>
  </si>
  <si>
    <t>Ветеринарни лекови и вакцини и ветеринарни реагенси за хематолошки бројач на крвни елементи, со отстапување на апарати на користење</t>
  </si>
  <si>
    <t>Мобилен апарат и реагенси (тестови) за детекција опасни биолошки агенси</t>
  </si>
  <si>
    <t>Сервисирање на пумпи за топла ладна вода и течни горива</t>
  </si>
  <si>
    <t>Дефектажа и поправка на авто рефракто-кератометар и на РТГ апарат</t>
  </si>
  <si>
    <t>Поправка и сервисирање на моторни возила</t>
  </si>
  <si>
    <t>Поправка на полуприколки за влечни возови</t>
  </si>
  <si>
    <t>Дијагностицирање и сервисирање на радиорелејни,  радио и радиотелефонски уреди и системи</t>
  </si>
  <si>
    <t>Изработка на проектно-техничка документација за објекти на одбраната</t>
  </si>
  <si>
    <t>Услуги за земјотресно инжинерство и инжинерска сеизмологија</t>
  </si>
  <si>
    <t>Услуга за хемиско чистење</t>
  </si>
  <si>
    <t>Ангажирање на агенција за организација на настани</t>
  </si>
  <si>
    <t>Одржување на јакострујни инсталации 10-20/0,4 KW во објектите МО и АРСМ</t>
  </si>
  <si>
    <t>Оспособување на термоенергетски инсталации,опрема и арматура во објектите на МО и АРСМ</t>
  </si>
  <si>
    <t>Подобрување на енергетската ефикасност на објектите на МО и АРСМ со инсталирање на топлински пумпи и воведување на поефикасни енергенси во централните котлари со природен гас</t>
  </si>
  <si>
    <t>Санација на СН и НН опрема во трафостаници во касарна (Илинден,Еребино,Прилеп, Петровец и Куманово)</t>
  </si>
  <si>
    <t>Конкурс за избор на идејно решение</t>
  </si>
  <si>
    <t>Постапка со преговарање без објавување на оглас</t>
  </si>
  <si>
    <t xml:space="preserve"> Набавка од мала вредност</t>
  </si>
  <si>
    <t>ГОДИШЕН ПЛАН ЗА ЈАВНИ НАБАВКИ ЗА 2024 ГОДИНА</t>
  </si>
  <si>
    <t xml:space="preserve">Mатеријали наменети за делегации и други материјали за протоколарни активности                 </t>
  </si>
  <si>
    <t xml:space="preserve">30190000-7 30192000-1 </t>
  </si>
  <si>
    <t>Резервни делови, потрошен материјал за моторни возила и опрема за моторни возила (прва помош, триаголник и ланци за снег).</t>
  </si>
  <si>
    <t xml:space="preserve">34300000-0 44514200-8 </t>
  </si>
  <si>
    <t>79823000-9 22211100-3</t>
  </si>
  <si>
    <t xml:space="preserve">Услуги за перење </t>
  </si>
  <si>
    <t>Тонери и кертриџи за принтери, потрошен материјал за АОП и батерии разни типови</t>
  </si>
  <si>
    <t>30237300-2       30125100-2 31440000-2</t>
  </si>
  <si>
    <t>30200000- 1 30231310-3</t>
  </si>
  <si>
    <t>03142500-3 03211300-6 03221210-1 15831000-2 15863000-5</t>
  </si>
  <si>
    <t>Кафе и алкохолни пијалоци за угостителски објекти од отворен тип</t>
  </si>
  <si>
    <t>15911000-7 15861000-1</t>
  </si>
  <si>
    <t xml:space="preserve">Ветеринарни средства, материјали за работа со животни и ветеринарни лекови и вакцини </t>
  </si>
  <si>
    <t>Баждарење на инструменти и алат за одржување на воздухоплови, баждарење на проверно - мерна опрема и баждарење (калибрација) на медицински уреди</t>
  </si>
  <si>
    <t xml:space="preserve">50433000-9 50421000-2 </t>
  </si>
  <si>
    <t>Дијагностицирање, поправка и сервисирање на централни компресори, поправка и одржување на електроагрегати, поправка и сервисирање на вонбродски мотори, пловни објекти, моторни санки и виљушкари</t>
  </si>
  <si>
    <t>50114000-7 50110000-9</t>
  </si>
  <si>
    <t>Поправка и сервисирање на лесни моторни возила, поправка и сервисирање на товарни моторни возила и поправка на други неборбени возила</t>
  </si>
  <si>
    <t xml:space="preserve">Дијагностицирање и сервисирање на активна мрежна опрема и опрема во сервер сали и поправка и одржување на софтверска и хардверска опрема </t>
  </si>
  <si>
    <t>Печатење на материјали за потребите на Летен кампус 2024 и печатење на книги, учебници и монографија на потребите на Воена Академија</t>
  </si>
  <si>
    <t>72514300-4 48730000-4 72222300-0 48760000-3 72514300-4  30233100-2</t>
  </si>
  <si>
    <t>Систем за мониторинг на активна опрема, систем за заштита од дистрибуирани напади од облак (Cloud), систем за двојна автентикација, систем за напредна заштита од штетни софтвери за кориснички машини (Malware), систем за управување со Microsoft
решенија и систем за брз поврат на виртуелни машини</t>
  </si>
  <si>
    <t>Лиценци за ORACLE, Лиценци за AUTOCAD и Лиценци за образовен софтвер</t>
  </si>
  <si>
    <t>48612000-1 32232000-8 48190000-6</t>
  </si>
  <si>
    <t>48411000-2 48190000-6</t>
  </si>
  <si>
    <t>79800000-2 79810000-5</t>
  </si>
  <si>
    <t>СТАТУС НА ПРЕНЕСЕНИ ОБВРСКИ ПО ЗАПОЧНАТИ ПОСТАПКИ ВО 2023 ГОДИНА</t>
  </si>
  <si>
    <t xml:space="preserve"> Отворена постапка </t>
  </si>
  <si>
    <t>Рамковна спогодба на 2 години</t>
  </si>
  <si>
    <t>Oтворена постапка</t>
  </si>
  <si>
    <t xml:space="preserve">Канцелариски мебел и мебел за опремување на сместувачките капацитети на војниците во Армијата  </t>
  </si>
  <si>
    <t xml:space="preserve">Месо </t>
  </si>
  <si>
    <t>15131700-2 15235000-4</t>
  </si>
  <si>
    <t>Млеко и млечни производи</t>
  </si>
  <si>
    <t>Сокови</t>
  </si>
  <si>
    <t xml:space="preserve">Вода </t>
  </si>
  <si>
    <t>Дигитални рачни радио телефонски станици (тетра) за командите и единиците на тактичко ниво, радио релејни линкови за поврзување на стационарните јазли за врски (СЈВ) во Армијата и  сателитски терминали</t>
  </si>
  <si>
    <t xml:space="preserve">Kолонијални производи, зачини и брашно пченично </t>
  </si>
  <si>
    <t xml:space="preserve">15800000-6 15870000-7 15871250-1 15872200-3 15871100-5 15871250-1 15891410-7 15850000-1 15331000-7 15871273-8 15850000-1 15612100-2 </t>
  </si>
  <si>
    <t>15850000-1 15332410-1 15800000-6 15811400-0 15820000-2 15842100-3</t>
  </si>
  <si>
    <t xml:space="preserve">Кондиторски производи и сушено овошје  </t>
  </si>
  <si>
    <t>15331400-1 15331170-9</t>
  </si>
  <si>
    <t>Конзервиран, пастеризиран и смрзнат зеленчук</t>
  </si>
  <si>
    <t>33000000-0  39800000-0</t>
  </si>
  <si>
    <t>Делови од борбена униформа, маици со кратки ракави, чорапи (летни и зимски)</t>
  </si>
  <si>
    <t xml:space="preserve">Патнички моторни возила (преку оперативен лизинг) </t>
  </si>
  <si>
    <t xml:space="preserve">Резервни делови и потрошни материјали за oдржување и поправка на разладна опрема и кујнска техника </t>
  </si>
  <si>
    <t xml:space="preserve">Салфети, подметачи и други материјали </t>
  </si>
  <si>
    <t>Печатени изданија – книги, учебници,  списанија, весници и други изданија од областа на право, правни работи и услуги (електронска и печатена форма)</t>
  </si>
  <si>
    <t>Униформа за готвачи и келнери</t>
  </si>
  <si>
    <t>Завоен материјал, тактичка- воена езмархова подврска (tactical military tourniquet) и други потрошни материјали</t>
  </si>
  <si>
    <t>Сервисирање и одржување на лифтови и технички преглед на лифтови</t>
  </si>
  <si>
    <t>Поправка и одржување на разладна, термичка, кујнска опрема и други интендантски машини</t>
  </si>
  <si>
    <t>Поправка и одржување на моторни возила Хермелин</t>
  </si>
  <si>
    <t>Поправка и одржување на фискални каси</t>
  </si>
  <si>
    <t>Одржување на веб страни на МО, Воена академија и ПАРЦ и изработка на нова веб страна за потребите на образовен центар Џозеф Крузел</t>
  </si>
  <si>
    <t>Дијагностицирање и сервисирање на крајна корисничка опрема, одржување и поправка на печатари, телефони и таблети</t>
  </si>
  <si>
    <t>Технички преглед и осигурување при регистрација на моторни возила</t>
  </si>
  <si>
    <t>Идејно решение за изработка на меморијални споменици</t>
  </si>
  <si>
    <t>Услуги за печатење на обрасци и укоричување, печатење на карти, печатење на воено-стручна литература  и мети хартиени и печатење на обрасци и обрасци за материјално-финансиско работење, печатење на административни материјали, календар за на ѕид за 2025 година, кеси со лого на Армијата, покани/честитики и други печатени материјали</t>
  </si>
  <si>
    <t>Услуги за графички дизајн и подготовки за печат во издавачка дејност</t>
  </si>
  <si>
    <t>Услуги за ангажирање на преведувачи</t>
  </si>
  <si>
    <t>Поправки на водоводна, хидрантска, канализациона мрежа во издвоен објект Криви Дол и касарна Штип</t>
  </si>
  <si>
    <t>Санација на оштетена таваница во ГТБ</t>
  </si>
  <si>
    <t>Оспособување на системи за гасење на пожар во СЈВ Солунска Глава, Водно и Плачковица</t>
  </si>
  <si>
    <t>Подршка на на хипер конвергирана платформа</t>
  </si>
  <si>
    <t>Подршка на софтвери за следење на кориснички уреди</t>
  </si>
  <si>
    <t>Закуп на сателитски линии за распоредливи единици</t>
  </si>
  <si>
    <t>Информатичка опрема за крајни корисници</t>
  </si>
  <si>
    <t>79952000-2</t>
  </si>
  <si>
    <t>Агенција за организација на настан-75 години НАТО</t>
  </si>
  <si>
    <t>Повеќегодишен договор (4 години)</t>
  </si>
  <si>
    <t>Рамковна спогодба на две години</t>
  </si>
  <si>
    <t>Договор за 2 години</t>
  </si>
  <si>
    <t>Договор на две години</t>
  </si>
  <si>
    <t>Рамковна спогодба</t>
  </si>
  <si>
    <t xml:space="preserve">Рамковна спогодба на 2 години </t>
  </si>
  <si>
    <t>32410000-0</t>
  </si>
  <si>
    <t>09211100-2</t>
  </si>
  <si>
    <t>39162200-7</t>
  </si>
  <si>
    <t xml:space="preserve">18110000-3 18300000-2 </t>
  </si>
  <si>
    <t>18110000-3 18300000-2</t>
  </si>
  <si>
    <t xml:space="preserve">35812000-9 </t>
  </si>
  <si>
    <t>30100000-0  39143110-0  39143112-4</t>
  </si>
  <si>
    <t>30237300-2
30125100-2 32400000-4 32422000-7</t>
  </si>
  <si>
    <t xml:space="preserve">30192000-1 </t>
  </si>
  <si>
    <t>32562100-1</t>
  </si>
  <si>
    <t xml:space="preserve">50511000-0 </t>
  </si>
  <si>
    <t>50114000-7 501100009 343300009</t>
  </si>
  <si>
    <t>71220000-6</t>
  </si>
  <si>
    <t>71352110-4</t>
  </si>
  <si>
    <t>98310000-9</t>
  </si>
  <si>
    <t>50000000-5 50700000-2 50720000-8</t>
  </si>
  <si>
    <t>45000000-7 45311000-0</t>
  </si>
  <si>
    <t>44421300-0 44421500-2</t>
  </si>
  <si>
    <t xml:space="preserve">38500000-0 </t>
  </si>
  <si>
    <t xml:space="preserve">38000000-5 </t>
  </si>
  <si>
    <t xml:space="preserve">71220000-6 </t>
  </si>
  <si>
    <t xml:space="preserve">50000000-5 50700000-2 </t>
  </si>
  <si>
    <t xml:space="preserve">45210000-2 </t>
  </si>
  <si>
    <t xml:space="preserve">45313100-5 </t>
  </si>
  <si>
    <t xml:space="preserve">50413200-5 </t>
  </si>
  <si>
    <t>Прехранбени производи                                             ( јајца, ориз, грав, шеќер, мед,  мармалад и чај.)</t>
  </si>
  <si>
    <t xml:space="preserve">39711100-0  </t>
  </si>
  <si>
    <t>Изработил: Сашо Јовановски</t>
  </si>
  <si>
    <t>Согласен: Митре Тодоров</t>
  </si>
  <si>
    <t>Одобрил: Петкана Шкрековска Богдановска</t>
  </si>
  <si>
    <t xml:space="preserve"> Рамковна спогодба на 2 години</t>
  </si>
  <si>
    <t>Масла, масти и течности за моторни возила ЈLTV и ATLAS</t>
  </si>
  <si>
    <t>Изработка за софтверско решение за воена евиденција и изработка на софтвер за изведување на вежби и симулација на ситуација за обука</t>
  </si>
  <si>
    <t>Јакна и панталони од службена униформа  и конфекционирање на панталони од службена униформа</t>
  </si>
  <si>
    <t xml:space="preserve">Опрема за чување и работа со класифицирани информации, метални ормари-каси </t>
  </si>
  <si>
    <t xml:space="preserve">15541000-2 15542100-0 15542200-1 15530000-2 </t>
  </si>
  <si>
    <t xml:space="preserve">Чизми војнички (зимски и летни ) </t>
  </si>
  <si>
    <t>15863000-5</t>
  </si>
  <si>
    <t>Поддршка за функционирање и користење на информатички сервис во Армијата (МЕДИКУС-НЕТ)</t>
  </si>
  <si>
    <t>30192000-1 30190000-7</t>
  </si>
  <si>
    <t>33100000-1</t>
  </si>
  <si>
    <t xml:space="preserve">8000000-4 </t>
  </si>
  <si>
    <t>50400000-9</t>
  </si>
  <si>
    <t>09211100-2
09211000-1
38430000-8</t>
  </si>
  <si>
    <t>09211000-1</t>
  </si>
  <si>
    <t xml:space="preserve">32344230-7 32531000-4 </t>
  </si>
  <si>
    <t xml:space="preserve">31440000-2 </t>
  </si>
  <si>
    <t>35113400-3</t>
  </si>
  <si>
    <t>Бр. 01-156/1</t>
  </si>
  <si>
    <t>31.01.2024 година</t>
  </si>
  <si>
    <t>с.р. Славјанка Петровска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</si>
</sst>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font>
      <sz val="11"/>
      <color theme="1"/>
      <name val="Calibri"/>
      <family val="2"/>
      <scheme val="minor"/>
    </font>
    <font>
      <sz val="11"/>
      <color theme="1"/>
      <name val="Calibri"/>
      <family val="2"/>
      <scheme val="minor"/>
    </font>
    <font>
      <sz val="10"/>
      <name val="Arial"/>
      <family val="2"/>
    </font>
    <font>
      <sz val="11"/>
      <name val="Macedonian Tms"/>
      <family val="1"/>
    </font>
    <font>
      <sz val="10"/>
      <name val="Helv"/>
      <charset val="204"/>
    </font>
    <font>
      <sz val="10"/>
      <name val="Arial"/>
      <family val="2"/>
      <charset val="204"/>
    </font>
    <font>
      <sz val="11"/>
      <color theme="1"/>
      <name val="Times New Roman"/>
      <family val="2"/>
      <charset val="204"/>
    </font>
    <font>
      <sz val="11"/>
      <name val="StobiSerif Regular"/>
      <family val="3"/>
    </font>
    <font>
      <sz val="11"/>
      <color rgb="FFFF0000"/>
      <name val="Calibri"/>
      <family val="2"/>
      <scheme val="minor"/>
    </font>
    <font>
      <sz val="11"/>
      <color theme="1"/>
      <name val="StobiSerif Regular"/>
      <family val="3"/>
    </font>
    <font>
      <b/>
      <sz val="11"/>
      <color theme="1"/>
      <name val="StobiSerif Regular"/>
      <family val="3"/>
    </font>
    <font>
      <b/>
      <sz val="11"/>
      <name val="StobiSerif Regular"/>
      <family val="3"/>
    </font>
    <font>
      <sz val="12"/>
      <color theme="1"/>
      <name val="StobiSerif Regular"/>
      <family val="3"/>
    </font>
    <font>
      <sz val="14"/>
      <color theme="1"/>
      <name val="StobiSerif Regular"/>
      <family val="3"/>
    </font>
    <font>
      <sz val="11"/>
      <name val="Calibri"/>
      <family val="2"/>
      <scheme val="minor"/>
    </font>
    <font>
      <b/>
      <sz val="11"/>
      <color theme="1"/>
      <name val="Calibri"/>
      <family val="2"/>
      <scheme val="minor"/>
    </font>
    <font>
      <b/>
      <sz val="14"/>
      <color theme="1"/>
      <name val="StobiSerif Regular"/>
      <family val="3"/>
    </font>
    <font>
      <b/>
      <sz val="12"/>
      <color theme="1"/>
      <name val="StobiSerif Regular"/>
      <family val="3"/>
    </font>
    <font>
      <b/>
      <sz val="12"/>
      <color theme="1"/>
      <name val="Calibri"/>
      <family val="2"/>
      <scheme val="minor"/>
    </font>
    <font>
      <sz val="11"/>
      <color rgb="FFFF0000"/>
      <name val="StobiSerif Regular"/>
      <family val="3"/>
    </font>
    <font>
      <sz val="11"/>
      <color indexed="8"/>
      <name val="Calibri"/>
      <family val="2"/>
      <charset val="1"/>
    </font>
    <font>
      <sz val="10"/>
      <name val="StobiSerif Regular"/>
      <family val="3"/>
    </font>
  </fonts>
  <fills count="11">
    <fill>
      <patternFill patternType="none"/>
    </fill>
    <fill>
      <patternFill patternType="gray125"/>
    </fill>
    <fill>
      <patternFill patternType="solid">
        <fgColor theme="2" tint="-9.9978637043366805E-2"/>
        <bgColor indexed="64"/>
      </patternFill>
    </fill>
    <fill>
      <patternFill patternType="solid">
        <fgColor indexed="47"/>
        <bgColor indexed="64"/>
      </patternFill>
    </fill>
    <fill>
      <patternFill patternType="solid">
        <fgColor indexed="43"/>
        <bgColor indexed="64"/>
      </patternFill>
    </fill>
    <fill>
      <patternFill patternType="solid">
        <fgColor theme="0"/>
        <bgColor indexed="64"/>
      </patternFill>
    </fill>
    <fill>
      <patternFill patternType="solid">
        <fgColor rgb="FF99FFCC"/>
        <bgColor indexed="64"/>
      </patternFill>
    </fill>
    <fill>
      <patternFill patternType="solid">
        <fgColor rgb="FFFFFF99"/>
        <bgColor indexed="64"/>
      </patternFill>
    </fill>
    <fill>
      <patternFill patternType="solid">
        <fgColor indexed="42"/>
        <bgColor indexed="64"/>
      </patternFill>
    </fill>
    <fill>
      <patternFill patternType="solid">
        <fgColor indexed="41"/>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8"/>
      </left>
      <right style="thin">
        <color indexed="8"/>
      </right>
      <top style="thin">
        <color indexed="8"/>
      </top>
      <bottom style="thin">
        <color indexed="8"/>
      </bottom>
      <diagonal/>
    </border>
    <border>
      <left style="thin">
        <color indexed="64"/>
      </left>
      <right/>
      <top/>
      <bottom style="thin">
        <color indexed="64"/>
      </bottom>
      <diagonal/>
    </border>
    <border>
      <left/>
      <right/>
      <top/>
      <bottom style="thin">
        <color indexed="64"/>
      </bottom>
      <diagonal/>
    </border>
  </borders>
  <cellStyleXfs count="14">
    <xf numFmtId="0" fontId="0" fillId="0" borderId="0"/>
    <xf numFmtId="0" fontId="2" fillId="0" borderId="0"/>
    <xf numFmtId="0" fontId="3" fillId="0" borderId="0"/>
    <xf numFmtId="0" fontId="4" fillId="0" borderId="0"/>
    <xf numFmtId="0" fontId="5" fillId="0" borderId="0"/>
    <xf numFmtId="0" fontId="3" fillId="0" borderId="0"/>
    <xf numFmtId="0" fontId="6" fillId="0" borderId="0"/>
    <xf numFmtId="0" fontId="5" fillId="0" borderId="0"/>
    <xf numFmtId="0" fontId="3" fillId="0" borderId="0"/>
    <xf numFmtId="0" fontId="2" fillId="0" borderId="0"/>
    <xf numFmtId="0" fontId="1" fillId="0" borderId="0"/>
    <xf numFmtId="0" fontId="2" fillId="0" borderId="0"/>
    <xf numFmtId="0" fontId="2" fillId="0" borderId="0"/>
    <xf numFmtId="0" fontId="20" fillId="0" borderId="0"/>
  </cellStyleXfs>
  <cellXfs count="520">
    <xf numFmtId="0" fontId="0" fillId="0" borderId="0" xfId="0"/>
    <xf numFmtId="0" fontId="0" fillId="0" borderId="0" xfId="0" applyAlignment="1">
      <alignment readingOrder="1"/>
    </xf>
    <xf numFmtId="0" fontId="0" fillId="0" borderId="0" xfId="0" applyFont="1"/>
    <xf numFmtId="0" fontId="0" fillId="0" borderId="0" xfId="0" applyFill="1"/>
    <xf numFmtId="0" fontId="8" fillId="0" borderId="0" xfId="0" applyFont="1"/>
    <xf numFmtId="4" fontId="7" fillId="8" borderId="1" xfId="1" applyNumberFormat="1" applyFont="1" applyFill="1" applyBorder="1" applyAlignment="1">
      <alignment horizontal="left" vertical="top" wrapText="1"/>
    </xf>
    <xf numFmtId="3" fontId="7" fillId="8" borderId="1" xfId="1" applyNumberFormat="1" applyFont="1" applyFill="1" applyBorder="1" applyAlignment="1">
      <alignment horizontal="left" vertical="top" wrapText="1"/>
    </xf>
    <xf numFmtId="0" fontId="9" fillId="0" borderId="0" xfId="0" applyFont="1"/>
    <xf numFmtId="1" fontId="11" fillId="0" borderId="1" xfId="1" applyNumberFormat="1" applyFont="1" applyBorder="1" applyAlignment="1">
      <alignment horizontal="center" vertical="center" textRotation="90" wrapText="1"/>
    </xf>
    <xf numFmtId="1" fontId="11" fillId="0" borderId="1" xfId="1" applyNumberFormat="1" applyFont="1" applyBorder="1" applyAlignment="1">
      <alignment horizontal="center" vertical="center" wrapText="1"/>
    </xf>
    <xf numFmtId="4" fontId="11" fillId="0" borderId="1" xfId="1" applyNumberFormat="1" applyFont="1" applyBorder="1" applyAlignment="1">
      <alignment horizontal="center" vertical="center" wrapText="1"/>
    </xf>
    <xf numFmtId="3" fontId="11" fillId="0" borderId="1" xfId="1" applyNumberFormat="1" applyFont="1" applyBorder="1" applyAlignment="1">
      <alignment horizontal="center" vertical="center" wrapText="1"/>
    </xf>
    <xf numFmtId="1" fontId="7" fillId="0" borderId="1" xfId="1" applyNumberFormat="1" applyFont="1" applyBorder="1" applyAlignment="1">
      <alignment horizontal="center" vertical="center" wrapText="1"/>
    </xf>
    <xf numFmtId="1" fontId="7" fillId="8" borderId="1" xfId="1" applyNumberFormat="1" applyFont="1" applyFill="1" applyBorder="1" applyAlignment="1">
      <alignment horizontal="center" vertical="center" wrapText="1"/>
    </xf>
    <xf numFmtId="4" fontId="11" fillId="8" borderId="1" xfId="1" applyNumberFormat="1" applyFont="1" applyFill="1" applyBorder="1" applyAlignment="1">
      <alignment horizontal="center" vertical="center" wrapText="1"/>
    </xf>
    <xf numFmtId="3" fontId="11" fillId="8" borderId="1" xfId="1" applyNumberFormat="1" applyFont="1" applyFill="1" applyBorder="1" applyAlignment="1">
      <alignment horizontal="right" vertical="center" wrapText="1"/>
    </xf>
    <xf numFmtId="3" fontId="11" fillId="8" borderId="1" xfId="1" applyNumberFormat="1" applyFont="1" applyFill="1" applyBorder="1" applyAlignment="1">
      <alignment horizontal="center" vertical="center" wrapText="1"/>
    </xf>
    <xf numFmtId="1" fontId="7" fillId="9" borderId="1" xfId="1" applyNumberFormat="1" applyFont="1" applyFill="1" applyBorder="1" applyAlignment="1">
      <alignment horizontal="center" vertical="center" wrapText="1"/>
    </xf>
    <xf numFmtId="4" fontId="11" fillId="9" borderId="1" xfId="1" applyNumberFormat="1" applyFont="1" applyFill="1" applyBorder="1" applyAlignment="1">
      <alignment horizontal="center" vertical="center" wrapText="1"/>
    </xf>
    <xf numFmtId="3" fontId="11" fillId="9" borderId="1" xfId="1" applyNumberFormat="1" applyFont="1" applyFill="1" applyBorder="1" applyAlignment="1">
      <alignment horizontal="center" vertical="center" wrapText="1"/>
    </xf>
    <xf numFmtId="4" fontId="7" fillId="8" borderId="1" xfId="1" applyNumberFormat="1" applyFont="1" applyFill="1" applyBorder="1" applyAlignment="1">
      <alignment horizontal="center" vertical="center" wrapText="1"/>
    </xf>
    <xf numFmtId="3" fontId="7" fillId="8" borderId="1" xfId="1" applyNumberFormat="1" applyFont="1" applyFill="1" applyBorder="1" applyAlignment="1">
      <alignment horizontal="center" vertical="center" wrapText="1"/>
    </xf>
    <xf numFmtId="0" fontId="0" fillId="0" borderId="0" xfId="0" applyFont="1" applyAlignment="1">
      <alignment vertical="center"/>
    </xf>
    <xf numFmtId="4" fontId="11" fillId="5" borderId="0" xfId="0" applyNumberFormat="1" applyFont="1" applyFill="1" applyBorder="1" applyAlignment="1">
      <alignment vertical="center" wrapText="1"/>
    </xf>
    <xf numFmtId="4" fontId="7" fillId="9" borderId="1" xfId="1" applyNumberFormat="1" applyFont="1" applyFill="1" applyBorder="1" applyAlignment="1">
      <alignment horizontal="left" vertical="top" wrapText="1"/>
    </xf>
    <xf numFmtId="0" fontId="14" fillId="0" borderId="0" xfId="0" applyFont="1"/>
    <xf numFmtId="0" fontId="0" fillId="0" borderId="0" xfId="0" applyFill="1" applyBorder="1" applyAlignment="1">
      <alignment horizontal="left" vertical="top"/>
    </xf>
    <xf numFmtId="0" fontId="0" fillId="0" borderId="0" xfId="0" applyAlignment="1">
      <alignment horizontal="center" vertical="center"/>
    </xf>
    <xf numFmtId="1" fontId="7" fillId="8" borderId="3" xfId="1" applyNumberFormat="1" applyFont="1" applyFill="1" applyBorder="1" applyAlignment="1">
      <alignment horizontal="center" vertical="center" wrapText="1"/>
    </xf>
    <xf numFmtId="3" fontId="7" fillId="8" borderId="3" xfId="1" applyNumberFormat="1" applyFont="1" applyFill="1" applyBorder="1" applyAlignment="1">
      <alignment horizontal="center" vertical="center" wrapText="1"/>
    </xf>
    <xf numFmtId="3" fontId="11" fillId="8" borderId="3" xfId="1" applyNumberFormat="1" applyFont="1" applyFill="1" applyBorder="1" applyAlignment="1">
      <alignment horizontal="center" vertical="center" wrapText="1"/>
    </xf>
    <xf numFmtId="1" fontId="7" fillId="6" borderId="3" xfId="1" applyNumberFormat="1" applyFont="1" applyFill="1" applyBorder="1" applyAlignment="1">
      <alignment horizontal="center" vertical="center" wrapText="1"/>
    </xf>
    <xf numFmtId="4" fontId="7" fillId="6" borderId="3" xfId="1" applyNumberFormat="1" applyFont="1" applyFill="1" applyBorder="1" applyAlignment="1">
      <alignment horizontal="center" vertical="center" wrapText="1"/>
    </xf>
    <xf numFmtId="3" fontId="11" fillId="6" borderId="3" xfId="1" applyNumberFormat="1" applyFont="1" applyFill="1" applyBorder="1" applyAlignment="1">
      <alignment horizontal="center" vertical="center" wrapText="1"/>
    </xf>
    <xf numFmtId="0" fontId="11" fillId="0" borderId="1" xfId="1" applyNumberFormat="1" applyFont="1" applyBorder="1" applyAlignment="1">
      <alignment horizontal="center" vertical="center" textRotation="90" wrapText="1"/>
    </xf>
    <xf numFmtId="0" fontId="15" fillId="0" borderId="0" xfId="0" applyFont="1" applyAlignment="1">
      <alignment horizontal="center" vertical="center"/>
    </xf>
    <xf numFmtId="0" fontId="10" fillId="0" borderId="0" xfId="0" applyFont="1" applyBorder="1" applyAlignment="1"/>
    <xf numFmtId="0" fontId="16" fillId="0" borderId="0" xfId="0" applyFont="1" applyBorder="1"/>
    <xf numFmtId="0" fontId="15" fillId="0" borderId="0" xfId="0" applyFont="1" applyBorder="1"/>
    <xf numFmtId="0" fontId="16" fillId="0" borderId="0" xfId="0" applyFont="1" applyBorder="1" applyAlignment="1">
      <alignment readingOrder="1"/>
    </xf>
    <xf numFmtId="0" fontId="18" fillId="0" borderId="0" xfId="0" applyFont="1" applyBorder="1"/>
    <xf numFmtId="4" fontId="11" fillId="6" borderId="3" xfId="1" applyNumberFormat="1" applyFont="1" applyFill="1" applyBorder="1" applyAlignment="1">
      <alignment vertical="center" wrapText="1"/>
    </xf>
    <xf numFmtId="4" fontId="11" fillId="8" borderId="1" xfId="1" applyNumberFormat="1" applyFont="1" applyFill="1" applyBorder="1" applyAlignment="1">
      <alignment vertical="center" wrapText="1"/>
    </xf>
    <xf numFmtId="4" fontId="11" fillId="8" borderId="1" xfId="1" applyNumberFormat="1" applyFont="1" applyFill="1" applyBorder="1" applyAlignment="1">
      <alignment horizontal="right" vertical="center" wrapText="1"/>
    </xf>
    <xf numFmtId="4" fontId="11" fillId="9" borderId="1" xfId="1" applyNumberFormat="1" applyFont="1" applyFill="1" applyBorder="1" applyAlignment="1">
      <alignment vertical="center" wrapText="1"/>
    </xf>
    <xf numFmtId="4" fontId="11" fillId="8" borderId="3" xfId="1" applyNumberFormat="1" applyFont="1" applyFill="1" applyBorder="1" applyAlignment="1">
      <alignment vertical="center" wrapText="1"/>
    </xf>
    <xf numFmtId="4" fontId="16" fillId="0" borderId="0" xfId="0" applyNumberFormat="1" applyFont="1" applyBorder="1"/>
    <xf numFmtId="4" fontId="0" fillId="0" borderId="0" xfId="0" applyNumberFormat="1"/>
    <xf numFmtId="4" fontId="9" fillId="0" borderId="0" xfId="0" applyNumberFormat="1" applyFont="1"/>
    <xf numFmtId="4" fontId="11" fillId="6" borderId="3" xfId="1" applyNumberFormat="1" applyFont="1" applyFill="1" applyBorder="1" applyAlignment="1">
      <alignment horizontal="right" vertical="center" wrapText="1"/>
    </xf>
    <xf numFmtId="4" fontId="11" fillId="9" borderId="1" xfId="1" applyNumberFormat="1" applyFont="1" applyFill="1" applyBorder="1" applyAlignment="1">
      <alignment horizontal="right" vertical="center" wrapText="1"/>
    </xf>
    <xf numFmtId="4" fontId="11" fillId="8" borderId="3" xfId="1" applyNumberFormat="1" applyFont="1" applyFill="1" applyBorder="1" applyAlignment="1">
      <alignment horizontal="right" vertical="center" wrapText="1"/>
    </xf>
    <xf numFmtId="0" fontId="9" fillId="5" borderId="1" xfId="0" applyFont="1" applyFill="1" applyBorder="1" applyAlignment="1">
      <alignment vertical="center"/>
    </xf>
    <xf numFmtId="1" fontId="7" fillId="5" borderId="1" xfId="1" applyNumberFormat="1" applyFont="1" applyFill="1" applyBorder="1" applyAlignment="1">
      <alignment horizontal="center" vertical="center" wrapText="1"/>
    </xf>
    <xf numFmtId="0" fontId="9" fillId="5" borderId="1" xfId="0" applyFont="1" applyFill="1" applyBorder="1"/>
    <xf numFmtId="0" fontId="9" fillId="5" borderId="4" xfId="0" applyNumberFormat="1" applyFont="1" applyFill="1" applyBorder="1" applyAlignment="1">
      <alignment horizontal="center" vertical="center"/>
    </xf>
    <xf numFmtId="0" fontId="12" fillId="5" borderId="1" xfId="0" applyFont="1" applyFill="1" applyBorder="1" applyAlignment="1">
      <alignment horizontal="center" vertical="center"/>
    </xf>
    <xf numFmtId="0" fontId="12" fillId="5" borderId="1" xfId="0" applyNumberFormat="1" applyFont="1" applyFill="1" applyBorder="1" applyAlignment="1">
      <alignment horizontal="center" vertical="center"/>
    </xf>
    <xf numFmtId="0" fontId="19" fillId="0" borderId="0" xfId="0" applyFont="1" applyAlignment="1">
      <alignment horizontal="center"/>
    </xf>
    <xf numFmtId="4" fontId="7" fillId="6" borderId="1" xfId="1" applyNumberFormat="1" applyFont="1" applyFill="1" applyBorder="1" applyAlignment="1">
      <alignment horizontal="center" vertical="center" wrapText="1"/>
    </xf>
    <xf numFmtId="4" fontId="11" fillId="8" borderId="3" xfId="1" applyNumberFormat="1" applyFont="1" applyFill="1" applyBorder="1" applyAlignment="1">
      <alignment horizontal="center" vertical="center" wrapText="1"/>
    </xf>
    <xf numFmtId="0" fontId="9" fillId="5" borderId="2"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3" xfId="0" applyFont="1" applyFill="1" applyBorder="1" applyAlignment="1">
      <alignment horizontal="center" vertical="center"/>
    </xf>
    <xf numFmtId="0" fontId="9" fillId="5" borderId="3" xfId="0" applyNumberFormat="1" applyFont="1" applyFill="1" applyBorder="1" applyAlignment="1">
      <alignment horizontal="center" vertical="center"/>
    </xf>
    <xf numFmtId="0" fontId="9" fillId="5" borderId="1" xfId="0" applyFont="1" applyFill="1" applyBorder="1" applyAlignment="1">
      <alignment horizontal="center" vertical="center"/>
    </xf>
    <xf numFmtId="0" fontId="9" fillId="5" borderId="2"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3" xfId="0" applyFont="1" applyFill="1" applyBorder="1" applyAlignment="1">
      <alignment horizontal="center" vertical="center"/>
    </xf>
    <xf numFmtId="0" fontId="9" fillId="5" borderId="1" xfId="0" applyFont="1" applyFill="1" applyBorder="1" applyAlignment="1">
      <alignment horizontal="center" vertical="center"/>
    </xf>
    <xf numFmtId="0" fontId="9" fillId="5" borderId="1" xfId="1" applyNumberFormat="1" applyFont="1" applyFill="1" applyBorder="1" applyAlignment="1">
      <alignment horizontal="center" vertical="center" wrapText="1"/>
    </xf>
    <xf numFmtId="3" fontId="9" fillId="5" borderId="1" xfId="1" applyNumberFormat="1" applyFont="1" applyFill="1" applyBorder="1" applyAlignment="1">
      <alignment horizontal="center" vertical="center" wrapText="1"/>
    </xf>
    <xf numFmtId="4" fontId="9" fillId="5" borderId="1" xfId="3" applyNumberFormat="1" applyFont="1" applyFill="1" applyBorder="1" applyAlignment="1">
      <alignment horizontal="center" vertical="center" wrapText="1"/>
    </xf>
    <xf numFmtId="4" fontId="9" fillId="5" borderId="1" xfId="3" applyNumberFormat="1" applyFont="1" applyFill="1" applyBorder="1" applyAlignment="1">
      <alignment horizontal="center" vertical="center" wrapText="1"/>
    </xf>
    <xf numFmtId="4" fontId="9" fillId="5" borderId="1" xfId="0" applyNumberFormat="1" applyFont="1" applyFill="1" applyBorder="1" applyAlignment="1">
      <alignment horizontal="center" vertical="center" wrapText="1"/>
    </xf>
    <xf numFmtId="4" fontId="9" fillId="5" borderId="1" xfId="1" applyNumberFormat="1" applyFont="1" applyFill="1" applyBorder="1" applyAlignment="1">
      <alignment horizontal="center" vertical="center" wrapText="1"/>
    </xf>
    <xf numFmtId="0" fontId="9" fillId="5" borderId="2" xfId="2" applyFont="1" applyFill="1" applyBorder="1" applyAlignment="1">
      <alignment horizontal="center" vertical="center" wrapText="1"/>
    </xf>
    <xf numFmtId="3" fontId="9" fillId="5" borderId="2" xfId="1" applyNumberFormat="1" applyFont="1" applyFill="1" applyBorder="1" applyAlignment="1">
      <alignment horizontal="center" vertical="center" wrapText="1"/>
    </xf>
    <xf numFmtId="4" fontId="9" fillId="5" borderId="2" xfId="3" applyNumberFormat="1" applyFont="1" applyFill="1" applyBorder="1" applyAlignment="1">
      <alignment horizontal="center" vertical="center" wrapText="1"/>
    </xf>
    <xf numFmtId="3" fontId="9" fillId="5" borderId="3" xfId="1" applyNumberFormat="1" applyFont="1" applyFill="1" applyBorder="1" applyAlignment="1">
      <alignment horizontal="center" vertical="center" wrapText="1"/>
    </xf>
    <xf numFmtId="4" fontId="9" fillId="5" borderId="3" xfId="3" applyNumberFormat="1" applyFont="1" applyFill="1" applyBorder="1" applyAlignment="1">
      <alignment horizontal="center" vertical="center" wrapText="1"/>
    </xf>
    <xf numFmtId="4" fontId="9" fillId="5" borderId="2" xfId="0" applyNumberFormat="1" applyFont="1" applyFill="1" applyBorder="1" applyAlignment="1">
      <alignment horizontal="center" vertical="center" wrapText="1"/>
    </xf>
    <xf numFmtId="4" fontId="9" fillId="5" borderId="2" xfId="3" applyNumberFormat="1"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5" borderId="1" xfId="1" applyFont="1" applyFill="1" applyBorder="1" applyAlignment="1">
      <alignment horizontal="center" vertical="center"/>
    </xf>
    <xf numFmtId="3" fontId="9" fillId="5" borderId="1" xfId="0" applyNumberFormat="1" applyFont="1" applyFill="1" applyBorder="1" applyAlignment="1">
      <alignment horizontal="center" vertical="center" wrapText="1"/>
    </xf>
    <xf numFmtId="0" fontId="9" fillId="5" borderId="1" xfId="5" applyFont="1" applyFill="1" applyBorder="1" applyAlignment="1">
      <alignment horizontal="center" vertical="center" wrapText="1"/>
    </xf>
    <xf numFmtId="0" fontId="9" fillId="5" borderId="3" xfId="5" applyFont="1" applyFill="1" applyBorder="1" applyAlignment="1">
      <alignment horizontal="center" vertical="center" wrapText="1"/>
    </xf>
    <xf numFmtId="49" fontId="9" fillId="5" borderId="1" xfId="1" applyNumberFormat="1" applyFont="1" applyFill="1" applyBorder="1" applyAlignment="1">
      <alignment horizontal="center" vertical="center" wrapText="1"/>
    </xf>
    <xf numFmtId="3" fontId="9" fillId="5" borderId="4" xfId="4" applyNumberFormat="1" applyFont="1" applyFill="1" applyBorder="1" applyAlignment="1">
      <alignment horizontal="center" vertical="center" wrapText="1"/>
    </xf>
    <xf numFmtId="4" fontId="9" fillId="5" borderId="4" xfId="3" applyNumberFormat="1" applyFont="1" applyFill="1" applyBorder="1" applyAlignment="1">
      <alignment horizontal="center" vertical="center" wrapText="1"/>
    </xf>
    <xf numFmtId="0" fontId="9" fillId="5" borderId="1" xfId="2" applyFont="1" applyFill="1" applyBorder="1" applyAlignment="1">
      <alignment horizontal="center" vertical="center" wrapText="1"/>
    </xf>
    <xf numFmtId="1" fontId="9" fillId="5" borderId="1" xfId="3" applyNumberFormat="1" applyFont="1" applyFill="1" applyBorder="1" applyAlignment="1">
      <alignment horizontal="center" vertical="center" wrapText="1"/>
    </xf>
    <xf numFmtId="3" fontId="9" fillId="5" borderId="1" xfId="4" applyNumberFormat="1" applyFont="1" applyFill="1" applyBorder="1" applyAlignment="1">
      <alignment horizontal="center" vertical="center" wrapText="1"/>
    </xf>
    <xf numFmtId="4" fontId="9" fillId="5" borderId="3" xfId="1" applyNumberFormat="1" applyFont="1" applyFill="1" applyBorder="1" applyAlignment="1">
      <alignment horizontal="center" vertical="center" wrapText="1"/>
    </xf>
    <xf numFmtId="0" fontId="9" fillId="5" borderId="1" xfId="1" applyFont="1" applyFill="1" applyBorder="1" applyAlignment="1">
      <alignment horizontal="center" vertical="center" wrapText="1"/>
    </xf>
    <xf numFmtId="4" fontId="9" fillId="5" borderId="1" xfId="4" applyNumberFormat="1" applyFont="1" applyFill="1" applyBorder="1" applyAlignment="1">
      <alignment horizontal="center" vertical="center"/>
    </xf>
    <xf numFmtId="4" fontId="9" fillId="5" borderId="1" xfId="1" applyNumberFormat="1" applyFont="1" applyFill="1" applyBorder="1" applyAlignment="1">
      <alignment horizontal="center" vertical="center"/>
    </xf>
    <xf numFmtId="0" fontId="9" fillId="5" borderId="5" xfId="1" applyFont="1" applyFill="1" applyBorder="1" applyAlignment="1">
      <alignment horizontal="center" vertical="center" wrapText="1"/>
    </xf>
    <xf numFmtId="4" fontId="9" fillId="5" borderId="6" xfId="3" applyNumberFormat="1" applyFont="1" applyFill="1" applyBorder="1" applyAlignment="1">
      <alignment horizontal="center" vertical="center" wrapText="1"/>
    </xf>
    <xf numFmtId="1" fontId="9" fillId="5" borderId="1" xfId="1" applyNumberFormat="1" applyFont="1" applyFill="1" applyBorder="1" applyAlignment="1">
      <alignment horizontal="center" vertical="center" wrapText="1"/>
    </xf>
    <xf numFmtId="0" fontId="9" fillId="5" borderId="3" xfId="2" applyNumberFormat="1" applyFont="1" applyFill="1" applyBorder="1" applyAlignment="1">
      <alignment horizontal="center" vertical="center" wrapText="1"/>
    </xf>
    <xf numFmtId="3" fontId="9" fillId="5" borderId="3" xfId="4" applyNumberFormat="1" applyFont="1" applyFill="1" applyBorder="1" applyAlignment="1">
      <alignment horizontal="center" vertical="center" wrapText="1"/>
    </xf>
    <xf numFmtId="0" fontId="9" fillId="5" borderId="3" xfId="1" applyFont="1" applyFill="1" applyBorder="1" applyAlignment="1">
      <alignment horizontal="center" vertical="center" wrapText="1"/>
    </xf>
    <xf numFmtId="1" fontId="9" fillId="5" borderId="1" xfId="0" quotePrefix="1" applyNumberFormat="1" applyFont="1" applyFill="1" applyBorder="1" applyAlignment="1">
      <alignment horizontal="center" vertical="center" wrapText="1"/>
    </xf>
    <xf numFmtId="3" fontId="9" fillId="5" borderId="1" xfId="0" quotePrefix="1" applyNumberFormat="1" applyFont="1" applyFill="1" applyBorder="1" applyAlignment="1">
      <alignment horizontal="center" vertical="center" wrapText="1"/>
    </xf>
    <xf numFmtId="49" fontId="9" fillId="5" borderId="1" xfId="0" applyNumberFormat="1" applyFont="1" applyFill="1" applyBorder="1" applyAlignment="1">
      <alignment horizontal="center" vertical="center" wrapText="1"/>
    </xf>
    <xf numFmtId="3" fontId="9" fillId="5" borderId="1" xfId="3" applyNumberFormat="1" applyFont="1" applyFill="1" applyBorder="1" applyAlignment="1">
      <alignment horizontal="center" vertical="center" wrapText="1"/>
    </xf>
    <xf numFmtId="1" fontId="9" fillId="5" borderId="3" xfId="1" applyNumberFormat="1" applyFont="1" applyFill="1" applyBorder="1" applyAlignment="1">
      <alignment horizontal="center" vertical="center" wrapText="1"/>
    </xf>
    <xf numFmtId="0" fontId="9" fillId="5" borderId="4" xfId="0" applyFont="1" applyFill="1" applyBorder="1" applyAlignment="1">
      <alignment horizontal="center" vertical="center" wrapText="1"/>
    </xf>
    <xf numFmtId="3" fontId="9" fillId="5" borderId="4" xfId="1" applyNumberFormat="1" applyFont="1" applyFill="1" applyBorder="1" applyAlignment="1">
      <alignment horizontal="center" vertical="center" wrapText="1"/>
    </xf>
    <xf numFmtId="4" fontId="9" fillId="5" borderId="4" xfId="0" applyNumberFormat="1" applyFont="1" applyFill="1" applyBorder="1" applyAlignment="1">
      <alignment horizontal="center" vertical="center"/>
    </xf>
    <xf numFmtId="0" fontId="1" fillId="5" borderId="2" xfId="0" applyFont="1" applyFill="1" applyBorder="1" applyAlignment="1">
      <alignment horizontal="center" vertical="center"/>
    </xf>
    <xf numFmtId="4" fontId="9" fillId="5" borderId="1" xfId="0" applyNumberFormat="1" applyFont="1" applyFill="1" applyBorder="1" applyAlignment="1">
      <alignment horizontal="center" vertical="center"/>
    </xf>
    <xf numFmtId="0" fontId="1" fillId="5" borderId="1" xfId="0" applyFont="1" applyFill="1" applyBorder="1" applyAlignment="1">
      <alignment horizontal="center" vertical="center"/>
    </xf>
    <xf numFmtId="0" fontId="9" fillId="5" borderId="2" xfId="1" applyFont="1" applyFill="1" applyBorder="1" applyAlignment="1">
      <alignment horizontal="center" vertical="center" wrapText="1"/>
    </xf>
    <xf numFmtId="4" fontId="9" fillId="5" borderId="2" xfId="1" applyNumberFormat="1" applyFont="1" applyFill="1" applyBorder="1" applyAlignment="1">
      <alignment horizontal="center" vertical="center" wrapText="1"/>
    </xf>
    <xf numFmtId="4" fontId="9" fillId="5" borderId="2" xfId="1" applyNumberFormat="1" applyFont="1" applyFill="1" applyBorder="1" applyAlignment="1">
      <alignment horizontal="center" vertical="center"/>
    </xf>
    <xf numFmtId="0" fontId="9" fillId="5" borderId="2" xfId="8" applyFont="1" applyFill="1" applyBorder="1" applyAlignment="1">
      <alignment horizontal="center" vertical="center" wrapText="1"/>
    </xf>
    <xf numFmtId="49" fontId="9" fillId="5" borderId="2" xfId="1" applyNumberFormat="1" applyFont="1" applyFill="1" applyBorder="1" applyAlignment="1">
      <alignment horizontal="center" vertical="center" wrapText="1"/>
    </xf>
    <xf numFmtId="4" fontId="9" fillId="5" borderId="1" xfId="9" applyNumberFormat="1" applyFont="1" applyFill="1" applyBorder="1" applyAlignment="1">
      <alignment horizontal="center" vertical="center"/>
    </xf>
    <xf numFmtId="49" fontId="10" fillId="5" borderId="3" xfId="4" applyNumberFormat="1" applyFont="1" applyFill="1" applyBorder="1" applyAlignment="1">
      <alignment horizontal="center" vertical="center" wrapText="1"/>
    </xf>
    <xf numFmtId="4" fontId="9" fillId="5" borderId="1" xfId="1" applyNumberFormat="1" applyFont="1" applyFill="1" applyBorder="1" applyAlignment="1">
      <alignment horizontal="center" vertical="center" wrapText="1" readingOrder="1"/>
    </xf>
    <xf numFmtId="3" fontId="9" fillId="5" borderId="5" xfId="1" applyNumberFormat="1" applyFont="1" applyFill="1" applyBorder="1" applyAlignment="1">
      <alignment horizontal="center" vertical="center" wrapText="1"/>
    </xf>
    <xf numFmtId="0" fontId="9" fillId="5" borderId="1" xfId="13" applyFont="1" applyFill="1" applyBorder="1" applyAlignment="1">
      <alignment horizontal="center" vertical="center" wrapText="1"/>
    </xf>
    <xf numFmtId="4" fontId="9" fillId="5" borderId="1" xfId="13" applyNumberFormat="1" applyFont="1" applyFill="1" applyBorder="1" applyAlignment="1">
      <alignment horizontal="center" vertical="center"/>
    </xf>
    <xf numFmtId="49" fontId="9" fillId="5" borderId="3" xfId="1" applyNumberFormat="1" applyFont="1" applyFill="1" applyBorder="1" applyAlignment="1">
      <alignment horizontal="center" vertical="center" wrapText="1"/>
    </xf>
    <xf numFmtId="3" fontId="9" fillId="5" borderId="3" xfId="1" applyNumberFormat="1" applyFont="1" applyFill="1" applyBorder="1" applyAlignment="1">
      <alignment vertical="center" wrapText="1"/>
    </xf>
    <xf numFmtId="1" fontId="9" fillId="5" borderId="2" xfId="1" applyNumberFormat="1" applyFont="1" applyFill="1" applyBorder="1" applyAlignment="1">
      <alignment horizontal="center" vertical="center" wrapText="1"/>
    </xf>
    <xf numFmtId="4" fontId="9" fillId="5" borderId="4" xfId="1" applyNumberFormat="1" applyFont="1" applyFill="1" applyBorder="1" applyAlignment="1">
      <alignment horizontal="center" vertical="center" wrapText="1"/>
    </xf>
    <xf numFmtId="49" fontId="9" fillId="5" borderId="1" xfId="1" applyNumberFormat="1" applyFont="1" applyFill="1" applyBorder="1" applyAlignment="1">
      <alignment horizontal="center" vertical="center" wrapText="1"/>
    </xf>
    <xf numFmtId="0" fontId="9" fillId="5" borderId="1" xfId="1" applyFont="1" applyFill="1" applyBorder="1" applyAlignment="1">
      <alignment horizontal="center" vertical="center" wrapText="1"/>
    </xf>
    <xf numFmtId="0" fontId="9" fillId="5" borderId="1" xfId="3" applyNumberFormat="1" applyFont="1" applyFill="1" applyBorder="1" applyAlignment="1">
      <alignment horizontal="center" vertical="center" wrapText="1"/>
    </xf>
    <xf numFmtId="4" fontId="9" fillId="5" borderId="1" xfId="1" applyNumberFormat="1" applyFont="1" applyFill="1" applyBorder="1" applyAlignment="1">
      <alignment horizontal="center" vertical="center" wrapText="1"/>
    </xf>
    <xf numFmtId="1" fontId="9" fillId="5" borderId="4" xfId="1" applyNumberFormat="1" applyFont="1" applyFill="1" applyBorder="1" applyAlignment="1">
      <alignment horizontal="center" vertical="center" wrapText="1"/>
    </xf>
    <xf numFmtId="0" fontId="9" fillId="5" borderId="1" xfId="0" applyNumberFormat="1" applyFont="1" applyFill="1" applyBorder="1" applyAlignment="1">
      <alignment horizontal="center" vertical="center" wrapText="1"/>
    </xf>
    <xf numFmtId="4" fontId="9" fillId="5" borderId="1" xfId="1" applyNumberFormat="1" applyFont="1" applyFill="1" applyBorder="1" applyAlignment="1">
      <alignment vertical="center" wrapText="1"/>
    </xf>
    <xf numFmtId="0" fontId="9" fillId="5" borderId="1" xfId="3" applyNumberFormat="1" applyFont="1" applyFill="1" applyBorder="1" applyAlignment="1">
      <alignment horizontal="center" vertical="center" wrapText="1"/>
    </xf>
    <xf numFmtId="0" fontId="9" fillId="5" borderId="1" xfId="0" applyFont="1" applyFill="1" applyBorder="1" applyAlignment="1">
      <alignment horizontal="center" vertical="center" wrapText="1"/>
    </xf>
    <xf numFmtId="1" fontId="9" fillId="5" borderId="1" xfId="0" applyNumberFormat="1" applyFont="1" applyFill="1" applyBorder="1" applyAlignment="1">
      <alignment horizontal="center" vertical="center" wrapText="1"/>
    </xf>
    <xf numFmtId="49" fontId="9" fillId="5" borderId="1" xfId="13" applyNumberFormat="1" applyFont="1" applyFill="1" applyBorder="1" applyAlignment="1">
      <alignment horizontal="center" vertical="center" wrapText="1"/>
    </xf>
    <xf numFmtId="4" fontId="9" fillId="5" borderId="10" xfId="13" applyNumberFormat="1" applyFont="1" applyFill="1" applyBorder="1" applyAlignment="1">
      <alignment horizontal="center" vertical="center"/>
    </xf>
    <xf numFmtId="3" fontId="9" fillId="5" borderId="6" xfId="0" applyNumberFormat="1" applyFont="1" applyFill="1" applyBorder="1" applyAlignment="1">
      <alignment horizontal="center" vertical="center" wrapText="1"/>
    </xf>
    <xf numFmtId="3" fontId="9" fillId="5" borderId="1" xfId="0" applyNumberFormat="1" applyFont="1" applyFill="1" applyBorder="1" applyAlignment="1">
      <alignment horizontal="center" vertical="center" wrapText="1"/>
    </xf>
    <xf numFmtId="0" fontId="9" fillId="5" borderId="2" xfId="0" applyNumberFormat="1" applyFont="1" applyFill="1" applyBorder="1" applyAlignment="1">
      <alignment horizontal="center" vertical="center" wrapText="1"/>
    </xf>
    <xf numFmtId="49" fontId="9" fillId="5" borderId="1" xfId="4" applyNumberFormat="1" applyFont="1" applyFill="1" applyBorder="1" applyAlignment="1">
      <alignment horizontal="center" vertical="center" wrapText="1"/>
    </xf>
    <xf numFmtId="0" fontId="9" fillId="5" borderId="1" xfId="5" applyNumberFormat="1" applyFont="1" applyFill="1" applyBorder="1" applyAlignment="1">
      <alignment horizontal="center" vertical="center"/>
    </xf>
    <xf numFmtId="1" fontId="9" fillId="5" borderId="1" xfId="4" applyNumberFormat="1" applyFont="1" applyFill="1" applyBorder="1" applyAlignment="1">
      <alignment horizontal="center" vertical="center" wrapText="1"/>
    </xf>
    <xf numFmtId="0" fontId="9" fillId="5" borderId="1" xfId="4" applyNumberFormat="1" applyFont="1" applyFill="1" applyBorder="1" applyAlignment="1">
      <alignment horizontal="center" vertical="center" wrapText="1"/>
    </xf>
    <xf numFmtId="0" fontId="9" fillId="5" borderId="1" xfId="7" applyFont="1" applyFill="1" applyBorder="1" applyAlignment="1">
      <alignment horizontal="center" vertical="center" wrapText="1"/>
    </xf>
    <xf numFmtId="4" fontId="9" fillId="5" borderId="1" xfId="4" applyNumberFormat="1" applyFont="1" applyFill="1" applyBorder="1" applyAlignment="1">
      <alignment horizontal="center" vertical="center" wrapText="1"/>
    </xf>
    <xf numFmtId="1" fontId="9" fillId="5" borderId="1" xfId="1" applyNumberFormat="1" applyFont="1" applyFill="1" applyBorder="1" applyAlignment="1">
      <alignment horizontal="center" vertical="center"/>
    </xf>
    <xf numFmtId="3" fontId="9" fillId="5" borderId="1" xfId="1" applyNumberFormat="1" applyFont="1" applyFill="1" applyBorder="1" applyAlignment="1">
      <alignment vertical="center" wrapText="1"/>
    </xf>
    <xf numFmtId="0" fontId="9" fillId="5" borderId="1" xfId="0" applyFont="1" applyFill="1" applyBorder="1" applyAlignment="1">
      <alignment horizontal="center" vertical="top" wrapText="1"/>
    </xf>
    <xf numFmtId="3" fontId="9" fillId="5" borderId="1" xfId="1" applyNumberFormat="1" applyFont="1" applyFill="1" applyBorder="1" applyAlignment="1">
      <alignment horizontal="center" vertical="center"/>
    </xf>
    <xf numFmtId="0" fontId="9" fillId="5" borderId="4" xfId="1" applyFont="1" applyFill="1" applyBorder="1" applyAlignment="1">
      <alignment horizontal="center" vertical="center" wrapText="1"/>
    </xf>
    <xf numFmtId="0" fontId="9" fillId="5" borderId="1" xfId="8" applyFont="1" applyFill="1" applyBorder="1" applyAlignment="1">
      <alignment horizontal="center" vertical="center" wrapText="1"/>
    </xf>
    <xf numFmtId="0" fontId="9" fillId="5" borderId="1" xfId="6" applyFont="1" applyFill="1" applyBorder="1" applyAlignment="1">
      <alignment horizontal="center" vertical="center" wrapText="1"/>
    </xf>
    <xf numFmtId="4" fontId="9" fillId="5" borderId="1" xfId="11" applyNumberFormat="1" applyFont="1" applyFill="1" applyBorder="1" applyAlignment="1">
      <alignment horizontal="center" vertical="center" wrapText="1"/>
    </xf>
    <xf numFmtId="0" fontId="9" fillId="5" borderId="5" xfId="0" applyFont="1" applyFill="1" applyBorder="1" applyAlignment="1">
      <alignment horizontal="center" vertical="top" wrapText="1"/>
    </xf>
    <xf numFmtId="3" fontId="9" fillId="5" borderId="1" xfId="1" applyNumberFormat="1" applyFont="1" applyFill="1" applyBorder="1" applyAlignment="1">
      <alignment horizontal="center" vertical="center" wrapText="1" readingOrder="1"/>
    </xf>
    <xf numFmtId="3" fontId="9" fillId="5" borderId="1" xfId="4" applyNumberFormat="1" applyFont="1" applyFill="1" applyBorder="1" applyAlignment="1">
      <alignment horizontal="center" vertical="center"/>
    </xf>
    <xf numFmtId="3" fontId="9" fillId="5" borderId="1" xfId="0" applyNumberFormat="1" applyFont="1" applyFill="1" applyBorder="1" applyAlignment="1">
      <alignment horizontal="center" vertical="center"/>
    </xf>
    <xf numFmtId="0" fontId="9" fillId="5" borderId="4" xfId="5" applyFont="1" applyFill="1" applyBorder="1" applyAlignment="1">
      <alignment horizontal="center" vertical="center" wrapText="1"/>
    </xf>
    <xf numFmtId="4" fontId="9" fillId="5" borderId="4" xfId="1" applyNumberFormat="1" applyFont="1" applyFill="1" applyBorder="1" applyAlignment="1">
      <alignment horizontal="center" vertical="center"/>
    </xf>
    <xf numFmtId="3" fontId="9" fillId="5" borderId="1" xfId="1" applyNumberFormat="1" applyFont="1" applyFill="1" applyBorder="1" applyAlignment="1">
      <alignment horizontal="center" vertical="top" wrapText="1"/>
    </xf>
    <xf numFmtId="2" fontId="9" fillId="5" borderId="1" xfId="1" applyNumberFormat="1" applyFont="1" applyFill="1" applyBorder="1" applyAlignment="1">
      <alignment horizontal="center" vertical="center" wrapText="1"/>
    </xf>
    <xf numFmtId="0" fontId="9" fillId="5" borderId="1" xfId="1" applyFont="1" applyFill="1" applyBorder="1" applyAlignment="1">
      <alignment horizontal="center" vertical="top" wrapText="1"/>
    </xf>
    <xf numFmtId="0" fontId="9" fillId="5" borderId="0" xfId="0" applyFont="1" applyFill="1" applyAlignment="1">
      <alignment horizontal="center" vertical="center" wrapText="1"/>
    </xf>
    <xf numFmtId="0" fontId="9" fillId="5" borderId="8" xfId="1" applyFont="1" applyFill="1" applyBorder="1" applyAlignment="1">
      <alignment horizontal="center" vertical="center" wrapText="1"/>
    </xf>
    <xf numFmtId="0" fontId="9" fillId="5" borderId="2" xfId="0" applyFont="1" applyFill="1" applyBorder="1" applyAlignment="1">
      <alignment horizontal="center" vertical="center"/>
    </xf>
    <xf numFmtId="3" fontId="9" fillId="5" borderId="2" xfId="1" applyNumberFormat="1" applyFont="1" applyFill="1" applyBorder="1" applyAlignment="1">
      <alignment horizontal="center" vertical="center" wrapText="1"/>
    </xf>
    <xf numFmtId="1" fontId="9" fillId="5" borderId="2" xfId="1" applyNumberFormat="1" applyFont="1" applyFill="1" applyBorder="1" applyAlignment="1">
      <alignment horizontal="center" vertical="center" wrapText="1"/>
    </xf>
    <xf numFmtId="4" fontId="9" fillId="5" borderId="2" xfId="1" applyNumberFormat="1" applyFont="1" applyFill="1" applyBorder="1" applyAlignment="1">
      <alignment horizontal="center" vertical="center" wrapText="1"/>
    </xf>
    <xf numFmtId="3" fontId="9" fillId="5" borderId="1" xfId="1" applyNumberFormat="1" applyFont="1" applyFill="1" applyBorder="1" applyAlignment="1">
      <alignment horizontal="center" vertical="center" wrapText="1"/>
    </xf>
    <xf numFmtId="49" fontId="9" fillId="5" borderId="1" xfId="4" applyNumberFormat="1" applyFont="1" applyFill="1" applyBorder="1" applyAlignment="1">
      <alignment horizontal="center" vertical="center" wrapText="1"/>
    </xf>
    <xf numFmtId="4" fontId="9" fillId="5" borderId="1" xfId="1" applyNumberFormat="1" applyFont="1" applyFill="1" applyBorder="1" applyAlignment="1">
      <alignment horizontal="center" vertical="center" wrapText="1"/>
    </xf>
    <xf numFmtId="0" fontId="9" fillId="5" borderId="1" xfId="0" applyFont="1" applyFill="1" applyBorder="1" applyAlignment="1">
      <alignment horizontal="center" vertical="center"/>
    </xf>
    <xf numFmtId="3" fontId="9" fillId="5" borderId="2" xfId="0" applyNumberFormat="1"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5" borderId="1" xfId="5" applyFont="1" applyFill="1" applyBorder="1" applyAlignment="1">
      <alignment horizontal="center" vertical="center" wrapText="1"/>
    </xf>
    <xf numFmtId="1" fontId="9" fillId="5" borderId="1" xfId="1" applyNumberFormat="1" applyFont="1" applyFill="1" applyBorder="1" applyAlignment="1">
      <alignment horizontal="center" vertical="center" wrapText="1"/>
    </xf>
    <xf numFmtId="0" fontId="9" fillId="5" borderId="2" xfId="1" applyFont="1" applyFill="1" applyBorder="1" applyAlignment="1">
      <alignment horizontal="center" vertical="center" wrapText="1"/>
    </xf>
    <xf numFmtId="49" fontId="9" fillId="5" borderId="2" xfId="1" applyNumberFormat="1" applyFont="1" applyFill="1" applyBorder="1" applyAlignment="1">
      <alignment horizontal="center" vertical="center" wrapText="1"/>
    </xf>
    <xf numFmtId="0" fontId="9" fillId="5" borderId="1" xfId="1" applyFont="1" applyFill="1" applyBorder="1" applyAlignment="1">
      <alignment horizontal="center" vertical="center" wrapText="1"/>
    </xf>
    <xf numFmtId="3" fontId="9" fillId="5" borderId="2" xfId="1" applyNumberFormat="1" applyFont="1" applyFill="1" applyBorder="1" applyAlignment="1">
      <alignment horizontal="center" vertical="center"/>
    </xf>
    <xf numFmtId="4" fontId="9" fillId="5" borderId="2" xfId="1" applyNumberFormat="1" applyFont="1" applyFill="1" applyBorder="1" applyAlignment="1">
      <alignment horizontal="center" vertical="center"/>
    </xf>
    <xf numFmtId="4" fontId="9" fillId="5" borderId="1" xfId="1" applyNumberFormat="1" applyFont="1" applyFill="1" applyBorder="1" applyAlignment="1">
      <alignment horizontal="center" vertical="center"/>
    </xf>
    <xf numFmtId="0" fontId="9" fillId="5" borderId="1" xfId="3" applyNumberFormat="1" applyFont="1" applyFill="1" applyBorder="1" applyAlignment="1">
      <alignment horizontal="center" vertical="center" wrapText="1"/>
    </xf>
    <xf numFmtId="1" fontId="9" fillId="5" borderId="1" xfId="4" applyNumberFormat="1" applyFont="1" applyFill="1" applyBorder="1" applyAlignment="1">
      <alignment horizontal="center" vertical="center" wrapText="1"/>
    </xf>
    <xf numFmtId="0" fontId="9" fillId="5" borderId="1" xfId="4" applyNumberFormat="1" applyFont="1" applyFill="1" applyBorder="1" applyAlignment="1">
      <alignment horizontal="center" vertical="center" wrapText="1"/>
    </xf>
    <xf numFmtId="4" fontId="9" fillId="5" borderId="1" xfId="0" applyNumberFormat="1" applyFont="1" applyFill="1" applyBorder="1" applyAlignment="1">
      <alignment horizontal="center" vertical="center"/>
    </xf>
    <xf numFmtId="4" fontId="9" fillId="5" borderId="1" xfId="3" applyNumberFormat="1" applyFont="1" applyFill="1" applyBorder="1" applyAlignment="1">
      <alignment horizontal="center" vertical="center" wrapText="1"/>
    </xf>
    <xf numFmtId="0" fontId="0" fillId="0" borderId="0" xfId="0" applyBorder="1" applyAlignment="1">
      <alignment horizontal="center" vertical="center"/>
    </xf>
    <xf numFmtId="0" fontId="9" fillId="5" borderId="2" xfId="0" applyFont="1" applyFill="1" applyBorder="1" applyAlignment="1">
      <alignment horizontal="center" vertical="center"/>
    </xf>
    <xf numFmtId="3" fontId="9" fillId="5" borderId="2" xfId="1" applyNumberFormat="1" applyFont="1" applyFill="1" applyBorder="1" applyAlignment="1">
      <alignment horizontal="center" vertical="center" wrapText="1"/>
    </xf>
    <xf numFmtId="4" fontId="9" fillId="5" borderId="2" xfId="1" applyNumberFormat="1" applyFont="1" applyFill="1" applyBorder="1" applyAlignment="1">
      <alignment horizontal="center" vertical="center"/>
    </xf>
    <xf numFmtId="0" fontId="9" fillId="5" borderId="2" xfId="1" applyFont="1" applyFill="1" applyBorder="1" applyAlignment="1">
      <alignment horizontal="center" vertical="center" wrapText="1"/>
    </xf>
    <xf numFmtId="4" fontId="9" fillId="5" borderId="2" xfId="1" applyNumberFormat="1" applyFont="1" applyFill="1" applyBorder="1" applyAlignment="1">
      <alignment horizontal="center" vertical="center" wrapText="1"/>
    </xf>
    <xf numFmtId="1" fontId="9" fillId="5" borderId="1" xfId="1" applyNumberFormat="1" applyFont="1" applyFill="1" applyBorder="1" applyAlignment="1">
      <alignment horizontal="center" vertical="center" wrapText="1"/>
    </xf>
    <xf numFmtId="49" fontId="9" fillId="5" borderId="1" xfId="1" applyNumberFormat="1" applyFont="1" applyFill="1" applyBorder="1" applyAlignment="1">
      <alignment horizontal="center" vertical="center" wrapText="1"/>
    </xf>
    <xf numFmtId="3" fontId="9" fillId="5" borderId="1" xfId="1" applyNumberFormat="1" applyFont="1" applyFill="1" applyBorder="1" applyAlignment="1">
      <alignment horizontal="center" vertical="center" wrapText="1"/>
    </xf>
    <xf numFmtId="1" fontId="9" fillId="5" borderId="2" xfId="0" applyNumberFormat="1" applyFont="1" applyFill="1" applyBorder="1" applyAlignment="1">
      <alignment horizontal="center" vertical="center" wrapText="1"/>
    </xf>
    <xf numFmtId="4" fontId="9" fillId="5" borderId="1" xfId="3" applyNumberFormat="1" applyFont="1" applyFill="1" applyBorder="1" applyAlignment="1">
      <alignment horizontal="center" vertical="center" wrapText="1"/>
    </xf>
    <xf numFmtId="4" fontId="9" fillId="5" borderId="1" xfId="1" applyNumberFormat="1" applyFont="1" applyFill="1" applyBorder="1" applyAlignment="1">
      <alignment horizontal="center" vertical="center" wrapText="1"/>
    </xf>
    <xf numFmtId="4" fontId="9" fillId="5" borderId="1" xfId="4" applyNumberFormat="1" applyFont="1" applyFill="1" applyBorder="1" applyAlignment="1">
      <alignment horizontal="center" vertical="center" wrapText="1"/>
    </xf>
    <xf numFmtId="4" fontId="9" fillId="5" borderId="2" xfId="0" applyNumberFormat="1" applyFont="1" applyFill="1" applyBorder="1" applyAlignment="1">
      <alignment horizontal="center" vertical="center"/>
    </xf>
    <xf numFmtId="4" fontId="9" fillId="5" borderId="1" xfId="1" applyNumberFormat="1" applyFont="1" applyFill="1" applyBorder="1" applyAlignment="1">
      <alignment horizontal="center" vertical="center"/>
    </xf>
    <xf numFmtId="49" fontId="10" fillId="5" borderId="1" xfId="4" applyNumberFormat="1" applyFont="1" applyFill="1" applyBorder="1" applyAlignment="1">
      <alignment horizontal="center" vertical="center" wrapText="1"/>
    </xf>
    <xf numFmtId="0" fontId="7" fillId="5" borderId="1" xfId="1" applyNumberFormat="1" applyFont="1" applyFill="1" applyBorder="1" applyAlignment="1">
      <alignment horizontal="center" vertical="center" wrapText="1"/>
    </xf>
    <xf numFmtId="3" fontId="7" fillId="5" borderId="1" xfId="1" applyNumberFormat="1" applyFont="1" applyFill="1" applyBorder="1" applyAlignment="1">
      <alignment horizontal="center" vertical="center" wrapText="1"/>
    </xf>
    <xf numFmtId="0" fontId="7" fillId="5" borderId="1" xfId="1" applyFont="1" applyFill="1" applyBorder="1" applyAlignment="1">
      <alignment horizontal="center" vertical="center" wrapText="1"/>
    </xf>
    <xf numFmtId="3" fontId="7" fillId="5" borderId="1" xfId="4" applyNumberFormat="1" applyFont="1" applyFill="1" applyBorder="1" applyAlignment="1">
      <alignment horizontal="center" vertical="center" wrapText="1"/>
    </xf>
    <xf numFmtId="0" fontId="7" fillId="5" borderId="1" xfId="5" applyFont="1" applyFill="1" applyBorder="1" applyAlignment="1">
      <alignment horizontal="center" vertical="center" wrapText="1"/>
    </xf>
    <xf numFmtId="49" fontId="7" fillId="5" borderId="1" xfId="1" applyNumberFormat="1" applyFont="1" applyFill="1" applyBorder="1" applyAlignment="1">
      <alignment horizontal="center" vertical="center" wrapText="1"/>
    </xf>
    <xf numFmtId="4" fontId="7" fillId="5" borderId="1" xfId="1" applyNumberFormat="1" applyFont="1" applyFill="1" applyBorder="1" applyAlignment="1">
      <alignment horizontal="center" vertical="center" wrapText="1"/>
    </xf>
    <xf numFmtId="0" fontId="7" fillId="5" borderId="2" xfId="1" applyFont="1" applyFill="1" applyBorder="1" applyAlignment="1">
      <alignment horizontal="center" vertical="center" wrapText="1"/>
    </xf>
    <xf numFmtId="49" fontId="7" fillId="5" borderId="2" xfId="1" applyNumberFormat="1" applyFont="1" applyFill="1" applyBorder="1" applyAlignment="1">
      <alignment horizontal="center" vertical="center" wrapText="1"/>
    </xf>
    <xf numFmtId="3" fontId="7" fillId="5" borderId="2" xfId="1" applyNumberFormat="1" applyFont="1" applyFill="1" applyBorder="1" applyAlignment="1">
      <alignment horizontal="center" vertical="center" wrapText="1"/>
    </xf>
    <xf numFmtId="1" fontId="21" fillId="5" borderId="1" xfId="1" applyNumberFormat="1" applyFont="1" applyFill="1" applyBorder="1" applyAlignment="1">
      <alignment horizontal="center" vertical="center" wrapText="1"/>
    </xf>
    <xf numFmtId="0" fontId="21" fillId="5" borderId="1" xfId="1" applyNumberFormat="1" applyFont="1" applyFill="1" applyBorder="1" applyAlignment="1">
      <alignment horizontal="center" vertical="center" wrapText="1"/>
    </xf>
    <xf numFmtId="3" fontId="7" fillId="5" borderId="1" xfId="0" applyNumberFormat="1" applyFont="1" applyFill="1" applyBorder="1" applyAlignment="1">
      <alignment horizontal="center" vertical="center" wrapText="1"/>
    </xf>
    <xf numFmtId="3" fontId="7" fillId="5" borderId="5" xfId="1" applyNumberFormat="1"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1" xfId="0" applyNumberFormat="1" applyFont="1" applyFill="1" applyBorder="1" applyAlignment="1">
      <alignment horizontal="center" vertical="center" wrapText="1"/>
    </xf>
    <xf numFmtId="3" fontId="7" fillId="5" borderId="6" xfId="0" applyNumberFormat="1" applyFont="1" applyFill="1" applyBorder="1" applyAlignment="1">
      <alignment horizontal="center" vertical="center" wrapText="1"/>
    </xf>
    <xf numFmtId="1" fontId="7" fillId="5" borderId="1" xfId="4" applyNumberFormat="1" applyFont="1" applyFill="1" applyBorder="1" applyAlignment="1">
      <alignment horizontal="center" vertical="center" wrapText="1"/>
    </xf>
    <xf numFmtId="0" fontId="7" fillId="5" borderId="1" xfId="4" applyNumberFormat="1" applyFont="1" applyFill="1" applyBorder="1" applyAlignment="1">
      <alignment horizontal="center" vertical="center" wrapText="1"/>
    </xf>
    <xf numFmtId="0" fontId="7" fillId="5" borderId="1" xfId="1" applyFont="1" applyFill="1" applyBorder="1" applyAlignment="1">
      <alignment horizontal="center" vertical="center"/>
    </xf>
    <xf numFmtId="0" fontId="7" fillId="5" borderId="1" xfId="6"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3" xfId="1" applyFont="1" applyFill="1" applyBorder="1" applyAlignment="1">
      <alignment horizontal="center" vertical="center"/>
    </xf>
    <xf numFmtId="3" fontId="7" fillId="5" borderId="3" xfId="0" applyNumberFormat="1" applyFont="1" applyFill="1" applyBorder="1" applyAlignment="1">
      <alignment horizontal="center" vertical="center" wrapText="1"/>
    </xf>
    <xf numFmtId="0" fontId="7" fillId="5" borderId="1" xfId="0" applyNumberFormat="1" applyFont="1" applyFill="1" applyBorder="1" applyAlignment="1">
      <alignment horizontal="center" vertical="center"/>
    </xf>
    <xf numFmtId="0" fontId="7" fillId="5" borderId="1" xfId="8" applyFont="1" applyFill="1" applyBorder="1" applyAlignment="1">
      <alignment horizontal="center" vertical="center" wrapText="1"/>
    </xf>
    <xf numFmtId="0" fontId="7" fillId="5" borderId="2" xfId="5" applyFont="1" applyFill="1" applyBorder="1" applyAlignment="1">
      <alignment horizontal="center" vertical="center" wrapText="1"/>
    </xf>
    <xf numFmtId="0" fontId="7" fillId="5" borderId="5" xfId="1" applyFont="1" applyFill="1" applyBorder="1" applyAlignment="1">
      <alignment horizontal="center" vertical="center" wrapText="1"/>
    </xf>
    <xf numFmtId="0" fontId="7" fillId="5" borderId="1" xfId="1" quotePrefix="1" applyFont="1" applyFill="1" applyBorder="1" applyAlignment="1">
      <alignment horizontal="center" vertical="center" wrapText="1"/>
    </xf>
    <xf numFmtId="0" fontId="7" fillId="5" borderId="5" xfId="0" applyFont="1" applyFill="1" applyBorder="1" applyAlignment="1">
      <alignment horizontal="center" vertical="center" wrapText="1"/>
    </xf>
    <xf numFmtId="4" fontId="7" fillId="5" borderId="1" xfId="0" applyNumberFormat="1" applyFont="1" applyFill="1" applyBorder="1" applyAlignment="1">
      <alignment horizontal="center" vertical="center" wrapText="1"/>
    </xf>
    <xf numFmtId="0" fontId="11" fillId="0" borderId="1" xfId="1" applyNumberFormat="1" applyFont="1" applyBorder="1" applyAlignment="1">
      <alignment horizontal="center" vertical="center" wrapText="1"/>
    </xf>
    <xf numFmtId="0" fontId="9" fillId="5" borderId="2" xfId="1" applyFont="1" applyFill="1" applyBorder="1" applyAlignment="1">
      <alignment horizontal="center" vertical="center" wrapText="1"/>
    </xf>
    <xf numFmtId="4" fontId="9" fillId="5" borderId="2" xfId="1" applyNumberFormat="1" applyFont="1" applyFill="1" applyBorder="1" applyAlignment="1">
      <alignment horizontal="center" vertical="center" wrapText="1"/>
    </xf>
    <xf numFmtId="1" fontId="9" fillId="5" borderId="1" xfId="1" applyNumberFormat="1" applyFont="1" applyFill="1" applyBorder="1" applyAlignment="1">
      <alignment horizontal="center" vertical="center" wrapText="1"/>
    </xf>
    <xf numFmtId="4" fontId="9" fillId="5" borderId="2" xfId="1" applyNumberFormat="1" applyFont="1" applyFill="1" applyBorder="1" applyAlignment="1">
      <alignment horizontal="center" vertical="center"/>
    </xf>
    <xf numFmtId="3" fontId="9" fillId="5" borderId="1" xfId="1" applyNumberFormat="1" applyFont="1" applyFill="1" applyBorder="1" applyAlignment="1">
      <alignment horizontal="center" vertical="center" wrapText="1"/>
    </xf>
    <xf numFmtId="0" fontId="9" fillId="5" borderId="2" xfId="0" applyFont="1" applyFill="1" applyBorder="1" applyAlignment="1">
      <alignment horizontal="center" vertical="center" wrapText="1"/>
    </xf>
    <xf numFmtId="3" fontId="9" fillId="5" borderId="2" xfId="1" applyNumberFormat="1" applyFont="1" applyFill="1" applyBorder="1" applyAlignment="1">
      <alignment horizontal="center" vertical="center" wrapText="1"/>
    </xf>
    <xf numFmtId="4" fontId="9" fillId="5" borderId="2" xfId="0" applyNumberFormat="1" applyFont="1" applyFill="1" applyBorder="1" applyAlignment="1">
      <alignment horizontal="center" vertical="center"/>
    </xf>
    <xf numFmtId="4" fontId="9" fillId="5" borderId="1" xfId="0" applyNumberFormat="1" applyFont="1" applyFill="1" applyBorder="1" applyAlignment="1">
      <alignment horizontal="center" vertical="center"/>
    </xf>
    <xf numFmtId="0" fontId="9" fillId="5" borderId="2" xfId="0" applyFont="1" applyFill="1" applyBorder="1" applyAlignment="1">
      <alignment horizontal="center" vertical="center"/>
    </xf>
    <xf numFmtId="0" fontId="9" fillId="5" borderId="2" xfId="0" applyNumberFormat="1" applyFont="1" applyFill="1" applyBorder="1" applyAlignment="1">
      <alignment horizontal="center" vertical="center"/>
    </xf>
    <xf numFmtId="0" fontId="9" fillId="5" borderId="1" xfId="0" applyFont="1" applyFill="1" applyBorder="1" applyAlignment="1">
      <alignment horizontal="center" vertical="center" wrapText="1"/>
    </xf>
    <xf numFmtId="0" fontId="9" fillId="5" borderId="1" xfId="1" applyFont="1" applyFill="1" applyBorder="1" applyAlignment="1">
      <alignment horizontal="center" vertical="center" wrapText="1"/>
    </xf>
    <xf numFmtId="0" fontId="9" fillId="5" borderId="2" xfId="1" applyFont="1" applyFill="1" applyBorder="1" applyAlignment="1">
      <alignment horizontal="center" vertical="center"/>
    </xf>
    <xf numFmtId="3" fontId="9" fillId="5" borderId="2" xfId="0" applyNumberFormat="1" applyFont="1" applyFill="1" applyBorder="1" applyAlignment="1">
      <alignment horizontal="center" vertical="center" wrapText="1"/>
    </xf>
    <xf numFmtId="0" fontId="9" fillId="5" borderId="2" xfId="0" applyFont="1" applyFill="1" applyBorder="1" applyAlignment="1">
      <alignment horizontal="center" vertical="center" wrapText="1"/>
    </xf>
    <xf numFmtId="3" fontId="9" fillId="5" borderId="1" xfId="1" applyNumberFormat="1" applyFont="1" applyFill="1" applyBorder="1" applyAlignment="1">
      <alignment horizontal="center" vertical="center" wrapText="1"/>
    </xf>
    <xf numFmtId="3" fontId="9" fillId="5" borderId="3" xfId="4" applyNumberFormat="1" applyFont="1" applyFill="1" applyBorder="1" applyAlignment="1">
      <alignment horizontal="center" vertical="center" wrapText="1"/>
    </xf>
    <xf numFmtId="3" fontId="7" fillId="5" borderId="1" xfId="1" applyNumberFormat="1" applyFont="1" applyFill="1" applyBorder="1" applyAlignment="1">
      <alignment horizontal="center" vertical="center" wrapText="1"/>
    </xf>
    <xf numFmtId="4" fontId="7" fillId="5" borderId="1" xfId="1" applyNumberFormat="1" applyFont="1" applyFill="1" applyBorder="1" applyAlignment="1">
      <alignment horizontal="center" vertical="center"/>
    </xf>
    <xf numFmtId="4" fontId="7" fillId="5" borderId="3" xfId="1" applyNumberFormat="1" applyFont="1" applyFill="1" applyBorder="1" applyAlignment="1">
      <alignment horizontal="center" vertical="center"/>
    </xf>
    <xf numFmtId="4" fontId="7" fillId="5" borderId="1" xfId="1" applyNumberFormat="1" applyFont="1" applyFill="1" applyBorder="1" applyAlignment="1">
      <alignment horizontal="center" vertical="center" wrapText="1"/>
    </xf>
    <xf numFmtId="4" fontId="9" fillId="5" borderId="6" xfId="0" applyNumberFormat="1" applyFont="1" applyFill="1" applyBorder="1" applyAlignment="1">
      <alignment horizontal="center" vertical="center"/>
    </xf>
    <xf numFmtId="0" fontId="9" fillId="5" borderId="2" xfId="0" applyFont="1" applyFill="1" applyBorder="1" applyAlignment="1">
      <alignment horizontal="center" vertical="top" wrapText="1"/>
    </xf>
    <xf numFmtId="0" fontId="9" fillId="5" borderId="2" xfId="0" applyFont="1" applyFill="1" applyBorder="1" applyAlignment="1">
      <alignment horizontal="center" vertical="center" wrapText="1"/>
    </xf>
    <xf numFmtId="0" fontId="9" fillId="5" borderId="2" xfId="0" applyFont="1" applyFill="1" applyBorder="1" applyAlignment="1">
      <alignment horizontal="center" vertical="center"/>
    </xf>
    <xf numFmtId="4" fontId="9" fillId="5" borderId="2" xfId="0" applyNumberFormat="1" applyFont="1" applyFill="1" applyBorder="1" applyAlignment="1">
      <alignment horizontal="center" vertical="center"/>
    </xf>
    <xf numFmtId="1" fontId="9" fillId="5" borderId="2" xfId="1" applyNumberFormat="1" applyFont="1" applyFill="1" applyBorder="1" applyAlignment="1">
      <alignment horizontal="center" vertical="center" wrapText="1"/>
    </xf>
    <xf numFmtId="3" fontId="7" fillId="5" borderId="1" xfId="1" applyNumberFormat="1"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1" fontId="7" fillId="5" borderId="1" xfId="1" applyNumberFormat="1" applyFont="1" applyFill="1" applyBorder="1" applyAlignment="1">
      <alignment horizontal="center" vertical="center" wrapText="1"/>
    </xf>
    <xf numFmtId="4" fontId="7" fillId="5" borderId="1" xfId="4" applyNumberFormat="1" applyFont="1" applyFill="1" applyBorder="1" applyAlignment="1">
      <alignment horizontal="center" vertical="center" wrapText="1"/>
    </xf>
    <xf numFmtId="0" fontId="7" fillId="5" borderId="1" xfId="1" applyNumberFormat="1" applyFont="1" applyFill="1" applyBorder="1" applyAlignment="1">
      <alignment horizontal="center" vertical="center" wrapText="1"/>
    </xf>
    <xf numFmtId="4" fontId="7" fillId="5" borderId="1" xfId="1" applyNumberFormat="1" applyFont="1" applyFill="1" applyBorder="1" applyAlignment="1">
      <alignment horizontal="center" vertical="center" wrapText="1"/>
    </xf>
    <xf numFmtId="0" fontId="7" fillId="5" borderId="1" xfId="1" applyFont="1" applyFill="1" applyBorder="1" applyAlignment="1">
      <alignment horizontal="center" vertical="center" wrapText="1"/>
    </xf>
    <xf numFmtId="49" fontId="7" fillId="5" borderId="1" xfId="1" applyNumberFormat="1" applyFont="1" applyFill="1" applyBorder="1" applyAlignment="1">
      <alignment horizontal="center" vertical="center" wrapText="1"/>
    </xf>
    <xf numFmtId="49" fontId="7" fillId="5" borderId="1" xfId="4" applyNumberFormat="1" applyFont="1" applyFill="1" applyBorder="1" applyAlignment="1">
      <alignment horizontal="center" vertical="center" wrapText="1"/>
    </xf>
    <xf numFmtId="4" fontId="7" fillId="5" borderId="1" xfId="1" applyNumberFormat="1" applyFont="1" applyFill="1" applyBorder="1" applyAlignment="1">
      <alignment horizontal="center" vertical="center"/>
    </xf>
    <xf numFmtId="1" fontId="7" fillId="5" borderId="1" xfId="0" applyNumberFormat="1" applyFont="1" applyFill="1" applyBorder="1" applyAlignment="1">
      <alignment horizontal="center" vertical="center" wrapText="1"/>
    </xf>
    <xf numFmtId="0" fontId="7" fillId="5" borderId="1" xfId="5" applyFont="1" applyFill="1" applyBorder="1" applyAlignment="1">
      <alignment horizontal="center" vertical="center" wrapText="1"/>
    </xf>
    <xf numFmtId="3" fontId="9" fillId="5" borderId="1" xfId="1" applyNumberFormat="1" applyFont="1" applyFill="1" applyBorder="1" applyAlignment="1">
      <alignment horizontal="center" vertical="center" wrapText="1"/>
    </xf>
    <xf numFmtId="0" fontId="9" fillId="5" borderId="1" xfId="0" applyFont="1" applyFill="1" applyBorder="1" applyAlignment="1">
      <alignment horizontal="center" vertical="center"/>
    </xf>
    <xf numFmtId="3" fontId="9" fillId="5" borderId="2" xfId="1" applyNumberFormat="1" applyFont="1" applyFill="1" applyBorder="1" applyAlignment="1">
      <alignment horizontal="center" vertical="center" wrapText="1"/>
    </xf>
    <xf numFmtId="4" fontId="9" fillId="5" borderId="1" xfId="1" applyNumberFormat="1" applyFont="1" applyFill="1" applyBorder="1" applyAlignment="1">
      <alignment horizontal="center" vertical="center" wrapText="1"/>
    </xf>
    <xf numFmtId="4" fontId="9" fillId="5" borderId="1" xfId="0" applyNumberFormat="1" applyFont="1" applyFill="1" applyBorder="1" applyAlignment="1">
      <alignment horizontal="center" vertical="center"/>
    </xf>
    <xf numFmtId="1" fontId="9" fillId="5" borderId="1" xfId="1" applyNumberFormat="1" applyFont="1" applyFill="1" applyBorder="1" applyAlignment="1">
      <alignment horizontal="center" vertical="center" wrapText="1"/>
    </xf>
    <xf numFmtId="4" fontId="9" fillId="5" borderId="2" xfId="1" applyNumberFormat="1"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5" borderId="1" xfId="1" applyFont="1" applyFill="1" applyBorder="1" applyAlignment="1">
      <alignment horizontal="center" vertical="center" wrapText="1"/>
    </xf>
    <xf numFmtId="4" fontId="9" fillId="5" borderId="2" xfId="0" applyNumberFormat="1" applyFont="1" applyFill="1" applyBorder="1" applyAlignment="1">
      <alignment horizontal="center" vertical="center" wrapText="1"/>
    </xf>
    <xf numFmtId="4" fontId="9" fillId="5" borderId="1" xfId="3" applyNumberFormat="1" applyFont="1" applyFill="1" applyBorder="1" applyAlignment="1">
      <alignment horizontal="center" vertical="center" wrapText="1"/>
    </xf>
    <xf numFmtId="0" fontId="9" fillId="5" borderId="1" xfId="5" applyFont="1" applyFill="1" applyBorder="1" applyAlignment="1">
      <alignment horizontal="center" vertical="center" wrapText="1"/>
    </xf>
    <xf numFmtId="0" fontId="9" fillId="5" borderId="1" xfId="3" applyNumberFormat="1" applyFont="1" applyFill="1" applyBorder="1" applyAlignment="1">
      <alignment horizontal="center" vertical="center" wrapText="1"/>
    </xf>
    <xf numFmtId="49" fontId="9" fillId="5" borderId="1" xfId="4" applyNumberFormat="1" applyFont="1" applyFill="1" applyBorder="1" applyAlignment="1">
      <alignment horizontal="center" vertical="center" wrapText="1"/>
    </xf>
    <xf numFmtId="4" fontId="9" fillId="5" borderId="1" xfId="0" applyNumberFormat="1" applyFont="1" applyFill="1" applyBorder="1" applyAlignment="1">
      <alignment horizontal="center" vertical="center" wrapText="1"/>
    </xf>
    <xf numFmtId="4" fontId="9" fillId="5" borderId="1" xfId="1" applyNumberFormat="1" applyFont="1" applyFill="1" applyBorder="1" applyAlignment="1">
      <alignment horizontal="center" vertical="center"/>
    </xf>
    <xf numFmtId="49" fontId="7" fillId="0" borderId="1" xfId="1" applyNumberFormat="1" applyFont="1" applyFill="1" applyBorder="1" applyAlignment="1">
      <alignment horizontal="center" vertical="center" wrapText="1" readingOrder="1"/>
    </xf>
    <xf numFmtId="3" fontId="7" fillId="0" borderId="1" xfId="1" applyNumberFormat="1" applyFont="1" applyFill="1" applyBorder="1" applyAlignment="1">
      <alignment horizontal="center" vertical="center" wrapText="1" readingOrder="1"/>
    </xf>
    <xf numFmtId="0" fontId="7" fillId="0" borderId="1" xfId="8" applyFont="1" applyFill="1" applyBorder="1" applyAlignment="1">
      <alignment horizontal="center" vertical="center" wrapText="1"/>
    </xf>
    <xf numFmtId="4" fontId="7" fillId="5" borderId="1" xfId="3" applyNumberFormat="1" applyFont="1" applyFill="1" applyBorder="1" applyAlignment="1">
      <alignment horizontal="center" vertical="center" wrapText="1"/>
    </xf>
    <xf numFmtId="4" fontId="7" fillId="5" borderId="2" xfId="3" applyNumberFormat="1" applyFont="1" applyFill="1" applyBorder="1" applyAlignment="1">
      <alignment horizontal="center" vertical="center" wrapText="1"/>
    </xf>
    <xf numFmtId="4" fontId="7" fillId="5" borderId="6" xfId="3" applyNumberFormat="1" applyFont="1" applyFill="1" applyBorder="1" applyAlignment="1">
      <alignment horizontal="center" vertical="center" wrapText="1"/>
    </xf>
    <xf numFmtId="4" fontId="7" fillId="5" borderId="1" xfId="0" applyNumberFormat="1" applyFont="1" applyFill="1" applyBorder="1" applyAlignment="1">
      <alignment horizontal="center" vertical="center"/>
    </xf>
    <xf numFmtId="4" fontId="7" fillId="5" borderId="1" xfId="3" applyNumberFormat="1" applyFont="1" applyFill="1" applyBorder="1" applyAlignment="1">
      <alignment horizontal="center" vertical="center" wrapText="1"/>
    </xf>
    <xf numFmtId="4" fontId="7" fillId="5" borderId="1" xfId="0" applyNumberFormat="1" applyFont="1" applyFill="1" applyBorder="1" applyAlignment="1">
      <alignment horizontal="center" vertical="center" wrapText="1"/>
    </xf>
    <xf numFmtId="4" fontId="7" fillId="5" borderId="1" xfId="0" applyNumberFormat="1" applyFont="1" applyFill="1" applyBorder="1" applyAlignment="1">
      <alignment horizontal="center" vertical="center"/>
    </xf>
    <xf numFmtId="0" fontId="9" fillId="5" borderId="2" xfId="1" applyNumberFormat="1" applyFont="1" applyFill="1" applyBorder="1" applyAlignment="1">
      <alignment horizontal="center" vertical="center" wrapText="1"/>
    </xf>
    <xf numFmtId="3" fontId="9" fillId="5" borderId="1" xfId="1" applyNumberFormat="1" applyFont="1" applyFill="1" applyBorder="1" applyAlignment="1">
      <alignment horizontal="center" vertical="center" wrapText="1"/>
    </xf>
    <xf numFmtId="0" fontId="9" fillId="5" borderId="3" xfId="1" applyNumberFormat="1" applyFont="1" applyFill="1" applyBorder="1" applyAlignment="1">
      <alignment horizontal="center" vertical="center" wrapText="1"/>
    </xf>
    <xf numFmtId="0" fontId="9" fillId="5" borderId="1" xfId="1" applyNumberFormat="1" applyFont="1" applyFill="1" applyBorder="1" applyAlignment="1">
      <alignment horizontal="center" vertical="center" wrapText="1"/>
    </xf>
    <xf numFmtId="0" fontId="7" fillId="5" borderId="1" xfId="1" applyNumberFormat="1" applyFont="1" applyFill="1" applyBorder="1" applyAlignment="1">
      <alignment horizontal="center" vertical="center" wrapText="1"/>
    </xf>
    <xf numFmtId="0" fontId="0" fillId="5" borderId="0" xfId="0" applyFill="1"/>
    <xf numFmtId="0" fontId="9" fillId="5" borderId="1" xfId="0" applyNumberFormat="1" applyFont="1" applyFill="1" applyBorder="1" applyAlignment="1">
      <alignment horizontal="center" vertical="center"/>
    </xf>
    <xf numFmtId="0" fontId="9" fillId="5" borderId="1" xfId="4" applyNumberFormat="1" applyFont="1" applyFill="1" applyBorder="1" applyAlignment="1">
      <alignment horizontal="center" vertical="center" wrapText="1"/>
    </xf>
    <xf numFmtId="0" fontId="7" fillId="5" borderId="1" xfId="2" applyNumberFormat="1" applyFont="1" applyFill="1" applyBorder="1" applyAlignment="1">
      <alignment horizontal="center" vertical="center" wrapText="1"/>
    </xf>
    <xf numFmtId="4" fontId="9" fillId="5" borderId="2" xfId="1" applyNumberFormat="1" applyFont="1" applyFill="1" applyBorder="1" applyAlignment="1">
      <alignment horizontal="center" vertical="center"/>
    </xf>
    <xf numFmtId="4" fontId="9" fillId="5" borderId="1" xfId="1" applyNumberFormat="1" applyFont="1" applyFill="1" applyBorder="1" applyAlignment="1">
      <alignment horizontal="center" vertical="center"/>
    </xf>
    <xf numFmtId="0" fontId="13" fillId="0" borderId="0" xfId="0" applyFont="1" applyBorder="1" applyAlignment="1">
      <alignment horizontal="center" vertical="center"/>
    </xf>
    <xf numFmtId="0" fontId="0" fillId="0" borderId="0" xfId="0" applyNumberFormat="1" applyFont="1" applyAlignment="1">
      <alignment horizontal="center" vertical="center"/>
    </xf>
    <xf numFmtId="1" fontId="9" fillId="5" borderId="1" xfId="1" applyNumberFormat="1" applyFont="1" applyFill="1" applyBorder="1" applyAlignment="1">
      <alignment horizontal="center" vertical="center" wrapText="1"/>
    </xf>
    <xf numFmtId="3" fontId="9" fillId="5" borderId="1" xfId="1" applyNumberFormat="1" applyFont="1" applyFill="1" applyBorder="1" applyAlignment="1">
      <alignment horizontal="center" vertical="center" wrapText="1"/>
    </xf>
    <xf numFmtId="4" fontId="9" fillId="5" borderId="1" xfId="1" applyNumberFormat="1" applyFont="1" applyFill="1" applyBorder="1" applyAlignment="1">
      <alignment horizontal="center" vertical="center" wrapText="1"/>
    </xf>
    <xf numFmtId="0" fontId="9" fillId="5" borderId="1" xfId="1" applyFont="1" applyFill="1" applyBorder="1" applyAlignment="1">
      <alignment horizontal="center" vertical="center" wrapText="1"/>
    </xf>
    <xf numFmtId="49" fontId="9" fillId="5" borderId="1" xfId="1" applyNumberFormat="1" applyFont="1" applyFill="1" applyBorder="1" applyAlignment="1">
      <alignment horizontal="center" vertical="center" wrapText="1"/>
    </xf>
    <xf numFmtId="0" fontId="9" fillId="5" borderId="1" xfId="1" applyNumberFormat="1" applyFont="1" applyFill="1" applyBorder="1" applyAlignment="1">
      <alignment horizontal="center" vertical="center" wrapText="1"/>
    </xf>
    <xf numFmtId="49" fontId="9" fillId="5" borderId="1" xfId="4" applyNumberFormat="1" applyFont="1" applyFill="1" applyBorder="1" applyAlignment="1">
      <alignment horizontal="center" vertical="center" wrapText="1"/>
    </xf>
    <xf numFmtId="3" fontId="9" fillId="5" borderId="1" xfId="1" applyNumberFormat="1" applyFont="1" applyFill="1" applyBorder="1" applyAlignment="1">
      <alignment horizontal="center" vertical="center" wrapText="1"/>
    </xf>
    <xf numFmtId="0" fontId="9" fillId="5" borderId="1" xfId="1" applyFont="1" applyFill="1" applyBorder="1" applyAlignment="1">
      <alignment horizontal="center" vertical="center" wrapText="1"/>
    </xf>
    <xf numFmtId="1" fontId="9" fillId="5" borderId="1" xfId="1" applyNumberFormat="1" applyFont="1" applyFill="1" applyBorder="1" applyAlignment="1">
      <alignment horizontal="center" vertical="center" wrapText="1"/>
    </xf>
    <xf numFmtId="4" fontId="9" fillId="5" borderId="1" xfId="4" applyNumberFormat="1" applyFont="1" applyFill="1" applyBorder="1" applyAlignment="1">
      <alignment horizontal="center" vertical="center" wrapText="1"/>
    </xf>
    <xf numFmtId="0" fontId="9" fillId="5" borderId="1" xfId="0" applyFont="1" applyFill="1" applyBorder="1" applyAlignment="1">
      <alignment horizontal="center" vertical="center"/>
    </xf>
    <xf numFmtId="4" fontId="9" fillId="5" borderId="1" xfId="1" applyNumberFormat="1" applyFont="1" applyFill="1" applyBorder="1" applyAlignment="1">
      <alignment horizontal="center" vertical="center"/>
    </xf>
    <xf numFmtId="4" fontId="9" fillId="5" borderId="1" xfId="1" applyNumberFormat="1" applyFont="1" applyFill="1" applyBorder="1" applyAlignment="1">
      <alignment horizontal="center" vertical="center" wrapText="1"/>
    </xf>
    <xf numFmtId="0" fontId="9" fillId="5" borderId="1" xfId="4" applyNumberFormat="1" applyFont="1" applyFill="1" applyBorder="1" applyAlignment="1">
      <alignment horizontal="center" vertical="center" wrapText="1"/>
    </xf>
    <xf numFmtId="0" fontId="7" fillId="5" borderId="1" xfId="0" applyFont="1" applyFill="1" applyBorder="1" applyAlignment="1">
      <alignment horizontal="center" vertical="center" wrapText="1"/>
    </xf>
    <xf numFmtId="0" fontId="9" fillId="5" borderId="1" xfId="1" applyFont="1" applyFill="1" applyBorder="1" applyAlignment="1">
      <alignment horizontal="center" vertical="center" wrapText="1"/>
    </xf>
    <xf numFmtId="0" fontId="9" fillId="5" borderId="1" xfId="0" applyFont="1" applyFill="1" applyBorder="1" applyAlignment="1">
      <alignment horizontal="center" vertical="center"/>
    </xf>
    <xf numFmtId="0" fontId="9" fillId="5" borderId="1" xfId="0" applyFont="1" applyFill="1" applyBorder="1" applyAlignment="1">
      <alignment horizontal="center" vertical="center" wrapText="1"/>
    </xf>
    <xf numFmtId="0" fontId="9" fillId="5" borderId="1" xfId="13" applyFont="1" applyFill="1" applyBorder="1" applyAlignment="1">
      <alignment horizontal="center" vertical="center" wrapText="1"/>
    </xf>
    <xf numFmtId="4" fontId="9" fillId="5" borderId="1" xfId="0" quotePrefix="1" applyNumberFormat="1" applyFont="1" applyFill="1" applyBorder="1" applyAlignment="1">
      <alignment horizontal="center" vertical="center" wrapText="1"/>
    </xf>
    <xf numFmtId="3" fontId="11" fillId="5" borderId="0" xfId="1" applyNumberFormat="1" applyFont="1" applyFill="1" applyBorder="1" applyAlignment="1">
      <alignment horizontal="left" vertical="center" wrapText="1"/>
    </xf>
    <xf numFmtId="1" fontId="7" fillId="5" borderId="0" xfId="1" applyNumberFormat="1" applyFont="1" applyFill="1" applyBorder="1" applyAlignment="1">
      <alignment horizontal="center" vertical="center" wrapText="1"/>
    </xf>
    <xf numFmtId="4" fontId="11" fillId="5" borderId="0" xfId="1" applyNumberFormat="1" applyFont="1" applyFill="1" applyBorder="1" applyAlignment="1">
      <alignment horizontal="center" vertical="center" wrapText="1"/>
    </xf>
    <xf numFmtId="4" fontId="11" fillId="5" borderId="0" xfId="1" applyNumberFormat="1" applyFont="1" applyFill="1" applyBorder="1" applyAlignment="1">
      <alignment horizontal="right" vertical="center" wrapText="1"/>
    </xf>
    <xf numFmtId="4" fontId="11" fillId="5" borderId="0" xfId="1" applyNumberFormat="1" applyFont="1" applyFill="1" applyBorder="1" applyAlignment="1">
      <alignment vertical="center" wrapText="1"/>
    </xf>
    <xf numFmtId="3" fontId="11" fillId="5" borderId="0" xfId="1" applyNumberFormat="1" applyFont="1" applyFill="1" applyBorder="1" applyAlignment="1">
      <alignment horizontal="center" vertical="center" wrapText="1"/>
    </xf>
    <xf numFmtId="0" fontId="14" fillId="5" borderId="0" xfId="0" applyFont="1" applyFill="1" applyBorder="1"/>
    <xf numFmtId="0" fontId="9" fillId="5" borderId="1" xfId="1" applyFont="1" applyFill="1" applyBorder="1" applyAlignment="1">
      <alignment horizontal="center" vertical="center" wrapText="1"/>
    </xf>
    <xf numFmtId="1" fontId="9" fillId="5" borderId="1" xfId="1" applyNumberFormat="1" applyFont="1" applyFill="1" applyBorder="1" applyAlignment="1">
      <alignment horizontal="center" vertical="center" wrapText="1"/>
    </xf>
    <xf numFmtId="0" fontId="9" fillId="5" borderId="2" xfId="1" applyFont="1" applyFill="1" applyBorder="1" applyAlignment="1">
      <alignment horizontal="center" vertical="center" wrapText="1"/>
    </xf>
    <xf numFmtId="0" fontId="9" fillId="5" borderId="4" xfId="1"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4" xfId="0" applyFont="1" applyFill="1" applyBorder="1" applyAlignment="1">
      <alignment horizontal="center" vertical="center" wrapText="1"/>
    </xf>
    <xf numFmtId="3" fontId="9" fillId="5" borderId="2" xfId="0" applyNumberFormat="1" applyFont="1" applyFill="1" applyBorder="1" applyAlignment="1">
      <alignment horizontal="center" vertical="center" wrapText="1"/>
    </xf>
    <xf numFmtId="3" fontId="9" fillId="5" borderId="4" xfId="0" applyNumberFormat="1" applyFont="1" applyFill="1" applyBorder="1" applyAlignment="1">
      <alignment horizontal="center" vertical="center" wrapText="1"/>
    </xf>
    <xf numFmtId="0" fontId="9" fillId="5" borderId="2" xfId="0" applyFont="1" applyFill="1" applyBorder="1" applyAlignment="1">
      <alignment horizontal="center" vertical="center"/>
    </xf>
    <xf numFmtId="0" fontId="9" fillId="5" borderId="4" xfId="0" applyFont="1" applyFill="1" applyBorder="1" applyAlignment="1">
      <alignment horizontal="center" vertical="center"/>
    </xf>
    <xf numFmtId="3" fontId="11" fillId="8" borderId="11" xfId="1" applyNumberFormat="1" applyFont="1" applyFill="1" applyBorder="1" applyAlignment="1">
      <alignment horizontal="left" vertical="center" wrapText="1"/>
    </xf>
    <xf numFmtId="3" fontId="11" fillId="8" borderId="12" xfId="1" applyNumberFormat="1" applyFont="1" applyFill="1" applyBorder="1" applyAlignment="1">
      <alignment horizontal="left" vertical="center" wrapText="1"/>
    </xf>
    <xf numFmtId="3" fontId="11" fillId="8" borderId="8" xfId="1" applyNumberFormat="1" applyFont="1" applyFill="1" applyBorder="1" applyAlignment="1">
      <alignment horizontal="left" vertical="center" wrapText="1"/>
    </xf>
    <xf numFmtId="3" fontId="11" fillId="4" borderId="6" xfId="1" applyNumberFormat="1" applyFont="1" applyFill="1" applyBorder="1" applyAlignment="1">
      <alignment horizontal="left" vertical="center" wrapText="1"/>
    </xf>
    <xf numFmtId="3" fontId="11" fillId="4" borderId="7" xfId="1" applyNumberFormat="1" applyFont="1" applyFill="1" applyBorder="1" applyAlignment="1">
      <alignment horizontal="left" vertical="center" wrapText="1"/>
    </xf>
    <xf numFmtId="3" fontId="11" fillId="4" borderId="5" xfId="1" applyNumberFormat="1" applyFont="1" applyFill="1" applyBorder="1" applyAlignment="1">
      <alignment horizontal="left" vertical="center" wrapText="1"/>
    </xf>
    <xf numFmtId="4" fontId="9" fillId="5" borderId="2" xfId="1" applyNumberFormat="1" applyFont="1" applyFill="1" applyBorder="1" applyAlignment="1">
      <alignment horizontal="center" vertical="center" wrapText="1"/>
    </xf>
    <xf numFmtId="4" fontId="9" fillId="5" borderId="4" xfId="1" applyNumberFormat="1" applyFont="1" applyFill="1" applyBorder="1" applyAlignment="1">
      <alignment horizontal="center" vertical="center" wrapText="1"/>
    </xf>
    <xf numFmtId="4" fontId="9" fillId="5" borderId="2" xfId="1" applyNumberFormat="1" applyFont="1" applyFill="1" applyBorder="1" applyAlignment="1">
      <alignment horizontal="center" vertical="center"/>
    </xf>
    <xf numFmtId="4" fontId="9" fillId="5" borderId="4" xfId="1" applyNumberFormat="1" applyFont="1" applyFill="1" applyBorder="1" applyAlignment="1">
      <alignment horizontal="center" vertical="center"/>
    </xf>
    <xf numFmtId="4" fontId="9" fillId="5" borderId="2" xfId="0" applyNumberFormat="1" applyFont="1" applyFill="1" applyBorder="1" applyAlignment="1">
      <alignment horizontal="center" vertical="center" wrapText="1"/>
    </xf>
    <xf numFmtId="4" fontId="9" fillId="5" borderId="4" xfId="0" applyNumberFormat="1" applyFont="1" applyFill="1" applyBorder="1" applyAlignment="1">
      <alignment horizontal="center" vertical="center" wrapText="1"/>
    </xf>
    <xf numFmtId="4" fontId="9" fillId="5" borderId="1" xfId="0" applyNumberFormat="1" applyFont="1" applyFill="1" applyBorder="1" applyAlignment="1">
      <alignment horizontal="center" vertical="center" wrapText="1"/>
    </xf>
    <xf numFmtId="0" fontId="9" fillId="5" borderId="3" xfId="0" applyFont="1" applyFill="1" applyBorder="1" applyAlignment="1">
      <alignment horizontal="center" vertical="center" wrapText="1"/>
    </xf>
    <xf numFmtId="49" fontId="9" fillId="5" borderId="2" xfId="4" applyNumberFormat="1" applyFont="1" applyFill="1" applyBorder="1" applyAlignment="1">
      <alignment horizontal="center" vertical="center" wrapText="1"/>
    </xf>
    <xf numFmtId="49" fontId="9" fillId="5" borderId="4" xfId="4" applyNumberFormat="1" applyFont="1" applyFill="1" applyBorder="1" applyAlignment="1">
      <alignment horizontal="center" vertical="center" wrapText="1"/>
    </xf>
    <xf numFmtId="4" fontId="9" fillId="5" borderId="2" xfId="0" applyNumberFormat="1" applyFont="1" applyFill="1" applyBorder="1" applyAlignment="1">
      <alignment horizontal="center" vertical="center"/>
    </xf>
    <xf numFmtId="4" fontId="9" fillId="5" borderId="4" xfId="0" applyNumberFormat="1" applyFont="1" applyFill="1" applyBorder="1" applyAlignment="1">
      <alignment horizontal="center" vertical="center"/>
    </xf>
    <xf numFmtId="3" fontId="9" fillId="5" borderId="2" xfId="1" applyNumberFormat="1" applyFont="1" applyFill="1" applyBorder="1" applyAlignment="1">
      <alignment horizontal="center" vertical="center" wrapText="1"/>
    </xf>
    <xf numFmtId="3" fontId="9" fillId="5" borderId="3" xfId="1" applyNumberFormat="1" applyFont="1" applyFill="1" applyBorder="1" applyAlignment="1">
      <alignment horizontal="center" vertical="center" wrapText="1"/>
    </xf>
    <xf numFmtId="1" fontId="7" fillId="5" borderId="1" xfId="1" applyNumberFormat="1" applyFont="1" applyFill="1" applyBorder="1" applyAlignment="1">
      <alignment horizontal="center" vertical="center" wrapText="1"/>
    </xf>
    <xf numFmtId="0" fontId="7" fillId="5" borderId="1" xfId="1" applyFont="1" applyFill="1" applyBorder="1" applyAlignment="1">
      <alignment horizontal="center" vertical="center" wrapText="1"/>
    </xf>
    <xf numFmtId="49" fontId="7" fillId="5" borderId="1" xfId="1" applyNumberFormat="1" applyFont="1" applyFill="1" applyBorder="1" applyAlignment="1">
      <alignment horizontal="center" vertical="center" wrapText="1"/>
    </xf>
    <xf numFmtId="4" fontId="7" fillId="5" borderId="1" xfId="1" applyNumberFormat="1" applyFont="1" applyFill="1" applyBorder="1" applyAlignment="1">
      <alignment horizontal="center" vertical="center" wrapText="1"/>
    </xf>
    <xf numFmtId="3" fontId="7" fillId="5" borderId="1" xfId="1" applyNumberFormat="1" applyFont="1" applyFill="1" applyBorder="1" applyAlignment="1">
      <alignment horizontal="center" vertical="center" wrapText="1"/>
    </xf>
    <xf numFmtId="49" fontId="7" fillId="5" borderId="1" xfId="4" applyNumberFormat="1" applyFont="1" applyFill="1" applyBorder="1" applyAlignment="1">
      <alignment horizontal="center" vertical="center" wrapText="1"/>
    </xf>
    <xf numFmtId="0" fontId="7" fillId="5" borderId="1" xfId="8" applyFont="1" applyFill="1" applyBorder="1" applyAlignment="1">
      <alignment horizontal="center" vertical="center" wrapText="1"/>
    </xf>
    <xf numFmtId="0" fontId="9" fillId="5" borderId="3" xfId="1" applyFont="1" applyFill="1" applyBorder="1" applyAlignment="1">
      <alignment horizontal="center" vertical="center" wrapText="1"/>
    </xf>
    <xf numFmtId="49" fontId="9" fillId="5" borderId="1" xfId="1" applyNumberFormat="1" applyFont="1" applyFill="1" applyBorder="1" applyAlignment="1">
      <alignment horizontal="center" vertical="center" wrapText="1"/>
    </xf>
    <xf numFmtId="4" fontId="9" fillId="5" borderId="2" xfId="4" applyNumberFormat="1" applyFont="1" applyFill="1" applyBorder="1" applyAlignment="1">
      <alignment horizontal="center" vertical="center" wrapText="1"/>
    </xf>
    <xf numFmtId="4" fontId="9" fillId="5" borderId="3" xfId="4" applyNumberFormat="1" applyFont="1" applyFill="1" applyBorder="1" applyAlignment="1">
      <alignment horizontal="center" vertical="center" wrapText="1"/>
    </xf>
    <xf numFmtId="3" fontId="9" fillId="5" borderId="1" xfId="1" applyNumberFormat="1" applyFont="1" applyFill="1" applyBorder="1" applyAlignment="1">
      <alignment horizontal="center" vertical="center" wrapText="1"/>
    </xf>
    <xf numFmtId="0" fontId="9" fillId="5" borderId="1" xfId="6" applyFont="1" applyFill="1" applyBorder="1" applyAlignment="1">
      <alignment horizontal="center" vertical="center" wrapText="1"/>
    </xf>
    <xf numFmtId="4" fontId="9" fillId="5" borderId="1" xfId="1" applyNumberFormat="1" applyFont="1" applyFill="1" applyBorder="1" applyAlignment="1">
      <alignment horizontal="center" vertical="center" wrapText="1"/>
    </xf>
    <xf numFmtId="0" fontId="9" fillId="5" borderId="1" xfId="4" applyNumberFormat="1" applyFont="1" applyFill="1" applyBorder="1" applyAlignment="1">
      <alignment horizontal="center" vertical="center" wrapText="1"/>
    </xf>
    <xf numFmtId="0" fontId="7" fillId="5" borderId="1" xfId="0" applyFont="1" applyFill="1" applyBorder="1" applyAlignment="1">
      <alignment horizontal="center" vertical="center"/>
    </xf>
    <xf numFmtId="4" fontId="7" fillId="5" borderId="1" xfId="4" applyNumberFormat="1" applyFont="1" applyFill="1" applyBorder="1" applyAlignment="1">
      <alignment horizontal="center" vertical="center" wrapText="1"/>
    </xf>
    <xf numFmtId="0" fontId="7" fillId="5" borderId="1" xfId="1" applyNumberFormat="1" applyFont="1" applyFill="1" applyBorder="1" applyAlignment="1">
      <alignment horizontal="center" vertical="center" wrapText="1"/>
    </xf>
    <xf numFmtId="0" fontId="7" fillId="5" borderId="1" xfId="0" applyFont="1" applyFill="1" applyBorder="1" applyAlignment="1">
      <alignment horizontal="center" vertical="center" wrapText="1"/>
    </xf>
    <xf numFmtId="4" fontId="7" fillId="5" borderId="1" xfId="0" applyNumberFormat="1" applyFont="1" applyFill="1" applyBorder="1" applyAlignment="1">
      <alignment horizontal="center" vertical="center"/>
    </xf>
    <xf numFmtId="1" fontId="7" fillId="5" borderId="2" xfId="1" applyNumberFormat="1" applyFont="1" applyFill="1" applyBorder="1" applyAlignment="1">
      <alignment horizontal="center" vertical="center" wrapText="1"/>
    </xf>
    <xf numFmtId="1" fontId="7" fillId="5" borderId="3" xfId="1" applyNumberFormat="1" applyFont="1" applyFill="1" applyBorder="1" applyAlignment="1">
      <alignment horizontal="center" vertical="center" wrapText="1"/>
    </xf>
    <xf numFmtId="0" fontId="7" fillId="5" borderId="2" xfId="5" applyFont="1" applyFill="1" applyBorder="1" applyAlignment="1">
      <alignment horizontal="center" vertical="center" wrapText="1"/>
    </xf>
    <xf numFmtId="0" fontId="7" fillId="5" borderId="3" xfId="5" applyFont="1" applyFill="1" applyBorder="1" applyAlignment="1">
      <alignment horizontal="center" vertical="center" wrapText="1"/>
    </xf>
    <xf numFmtId="4" fontId="7" fillId="5" borderId="2" xfId="1" applyNumberFormat="1" applyFont="1" applyFill="1" applyBorder="1" applyAlignment="1">
      <alignment horizontal="center" vertical="center" wrapText="1"/>
    </xf>
    <xf numFmtId="4" fontId="7" fillId="5" borderId="3" xfId="1" applyNumberFormat="1" applyFont="1" applyFill="1" applyBorder="1" applyAlignment="1">
      <alignment horizontal="center" vertical="center" wrapText="1"/>
    </xf>
    <xf numFmtId="3" fontId="7" fillId="5" borderId="2" xfId="1" applyNumberFormat="1" applyFont="1" applyFill="1" applyBorder="1" applyAlignment="1">
      <alignment horizontal="center" vertical="center" wrapText="1"/>
    </xf>
    <xf numFmtId="3" fontId="7" fillId="5" borderId="3" xfId="1" applyNumberFormat="1" applyFont="1" applyFill="1" applyBorder="1" applyAlignment="1">
      <alignment horizontal="center" vertical="center" wrapText="1"/>
    </xf>
    <xf numFmtId="4" fontId="7" fillId="5" borderId="1" xfId="1" applyNumberFormat="1" applyFont="1" applyFill="1" applyBorder="1" applyAlignment="1">
      <alignment horizontal="center" vertical="center"/>
    </xf>
    <xf numFmtId="0" fontId="7" fillId="5" borderId="5" xfId="5" applyFont="1" applyFill="1" applyBorder="1" applyAlignment="1">
      <alignment horizontal="center" vertical="center" wrapText="1"/>
    </xf>
    <xf numFmtId="0" fontId="7" fillId="5" borderId="1" xfId="3" applyNumberFormat="1" applyFont="1" applyFill="1" applyBorder="1" applyAlignment="1">
      <alignment horizontal="center" vertical="center" wrapText="1"/>
    </xf>
    <xf numFmtId="4" fontId="7" fillId="5" borderId="1" xfId="3" applyNumberFormat="1" applyFont="1" applyFill="1" applyBorder="1" applyAlignment="1">
      <alignment horizontal="center" vertical="center" wrapText="1"/>
    </xf>
    <xf numFmtId="4" fontId="7" fillId="5" borderId="4" xfId="1" applyNumberFormat="1"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3" xfId="0" applyFont="1" applyFill="1" applyBorder="1" applyAlignment="1">
      <alignment horizontal="center" vertical="center" wrapText="1"/>
    </xf>
    <xf numFmtId="3" fontId="7" fillId="5" borderId="2" xfId="4" applyNumberFormat="1" applyFont="1" applyFill="1" applyBorder="1" applyAlignment="1">
      <alignment horizontal="center" vertical="center" wrapText="1"/>
    </xf>
    <xf numFmtId="3" fontId="7" fillId="5" borderId="4" xfId="4" applyNumberFormat="1" applyFont="1" applyFill="1" applyBorder="1" applyAlignment="1">
      <alignment horizontal="center" vertical="center" wrapText="1"/>
    </xf>
    <xf numFmtId="3" fontId="7" fillId="5" borderId="3" xfId="4" applyNumberFormat="1" applyFont="1" applyFill="1" applyBorder="1" applyAlignment="1">
      <alignment horizontal="center" vertical="center" wrapText="1"/>
    </xf>
    <xf numFmtId="0" fontId="7" fillId="5" borderId="2"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3" xfId="0" applyFont="1" applyFill="1" applyBorder="1" applyAlignment="1">
      <alignment horizontal="center" vertical="center"/>
    </xf>
    <xf numFmtId="0" fontId="7" fillId="5" borderId="2" xfId="1" applyFont="1" applyFill="1" applyBorder="1" applyAlignment="1">
      <alignment horizontal="center" vertical="center" wrapText="1"/>
    </xf>
    <xf numFmtId="0" fontId="7" fillId="5" borderId="4" xfId="1" applyFont="1" applyFill="1" applyBorder="1" applyAlignment="1">
      <alignment horizontal="center" vertical="center" wrapText="1"/>
    </xf>
    <xf numFmtId="0" fontId="7" fillId="5" borderId="3" xfId="1" applyFont="1" applyFill="1" applyBorder="1" applyAlignment="1">
      <alignment horizontal="center" vertical="center" wrapText="1"/>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4" fontId="9" fillId="5" borderId="3" xfId="1" applyNumberFormat="1" applyFont="1" applyFill="1" applyBorder="1" applyAlignment="1">
      <alignment horizontal="center" vertical="center"/>
    </xf>
    <xf numFmtId="0" fontId="9" fillId="5" borderId="1" xfId="0" applyFont="1" applyFill="1" applyBorder="1" applyAlignment="1">
      <alignment horizontal="center" vertical="center"/>
    </xf>
    <xf numFmtId="4" fontId="9" fillId="5" borderId="2" xfId="1" applyNumberFormat="1" applyFont="1" applyFill="1" applyBorder="1" applyAlignment="1">
      <alignment horizontal="center" vertical="center" wrapText="1" readingOrder="1"/>
    </xf>
    <xf numFmtId="4" fontId="9" fillId="5" borderId="3" xfId="1" applyNumberFormat="1" applyFont="1" applyFill="1" applyBorder="1" applyAlignment="1">
      <alignment horizontal="center" vertical="center" wrapText="1" readingOrder="1"/>
    </xf>
    <xf numFmtId="0" fontId="9" fillId="5" borderId="2" xfId="1" applyNumberFormat="1" applyFont="1" applyFill="1" applyBorder="1" applyAlignment="1">
      <alignment horizontal="center" vertical="center" wrapText="1"/>
    </xf>
    <xf numFmtId="0" fontId="9" fillId="5" borderId="3" xfId="1" applyNumberFormat="1" applyFont="1" applyFill="1" applyBorder="1" applyAlignment="1">
      <alignment horizontal="center" vertical="center" wrapText="1"/>
    </xf>
    <xf numFmtId="4" fontId="9" fillId="5" borderId="1" xfId="0" applyNumberFormat="1" applyFont="1" applyFill="1" applyBorder="1" applyAlignment="1">
      <alignment horizontal="center" vertical="center"/>
    </xf>
    <xf numFmtId="3" fontId="11" fillId="8" borderId="6" xfId="1" applyNumberFormat="1" applyFont="1" applyFill="1" applyBorder="1" applyAlignment="1">
      <alignment horizontal="left" vertical="center" wrapText="1"/>
    </xf>
    <xf numFmtId="3" fontId="11" fillId="8" borderId="7" xfId="1" applyNumberFormat="1" applyFont="1" applyFill="1" applyBorder="1" applyAlignment="1">
      <alignment horizontal="left" vertical="center" wrapText="1"/>
    </xf>
    <xf numFmtId="3" fontId="11" fillId="8" borderId="5" xfId="1" applyNumberFormat="1" applyFont="1" applyFill="1" applyBorder="1" applyAlignment="1">
      <alignment horizontal="left" vertical="center" wrapText="1"/>
    </xf>
    <xf numFmtId="49" fontId="9" fillId="5" borderId="2" xfId="1" applyNumberFormat="1" applyFont="1" applyFill="1" applyBorder="1" applyAlignment="1">
      <alignment horizontal="center" vertical="center" wrapText="1"/>
    </xf>
    <xf numFmtId="49" fontId="9" fillId="5" borderId="3" xfId="1" applyNumberFormat="1" applyFont="1" applyFill="1" applyBorder="1" applyAlignment="1">
      <alignment horizontal="center" vertical="center" wrapText="1"/>
    </xf>
    <xf numFmtId="0" fontId="9" fillId="5" borderId="2" xfId="1" applyNumberFormat="1" applyFont="1" applyFill="1" applyBorder="1" applyAlignment="1">
      <alignment horizontal="center" vertical="center"/>
    </xf>
    <xf numFmtId="0" fontId="9" fillId="5" borderId="3" xfId="1" applyNumberFormat="1" applyFont="1" applyFill="1" applyBorder="1" applyAlignment="1">
      <alignment horizontal="center" vertical="center"/>
    </xf>
    <xf numFmtId="4" fontId="9" fillId="5" borderId="1" xfId="4" applyNumberFormat="1" applyFont="1" applyFill="1" applyBorder="1" applyAlignment="1">
      <alignment horizontal="center" vertical="center" wrapText="1"/>
    </xf>
    <xf numFmtId="3" fontId="9" fillId="5" borderId="4" xfId="1" applyNumberFormat="1" applyFont="1" applyFill="1" applyBorder="1" applyAlignment="1">
      <alignment horizontal="center" vertical="center" wrapText="1"/>
    </xf>
    <xf numFmtId="0" fontId="9" fillId="5" borderId="2" xfId="6" applyFont="1" applyFill="1" applyBorder="1" applyAlignment="1">
      <alignment horizontal="center" vertical="center" wrapText="1"/>
    </xf>
    <xf numFmtId="0" fontId="9" fillId="5" borderId="4" xfId="6" applyFont="1" applyFill="1" applyBorder="1" applyAlignment="1">
      <alignment horizontal="center" vertical="center" wrapText="1"/>
    </xf>
    <xf numFmtId="0" fontId="9" fillId="5" borderId="3" xfId="0" applyFont="1" applyFill="1" applyBorder="1" applyAlignment="1">
      <alignment horizontal="center" vertical="center"/>
    </xf>
    <xf numFmtId="3" fontId="9" fillId="5" borderId="2" xfId="4" applyNumberFormat="1" applyFont="1" applyFill="1" applyBorder="1" applyAlignment="1">
      <alignment horizontal="center" vertical="center" wrapText="1"/>
    </xf>
    <xf numFmtId="3" fontId="9" fillId="5" borderId="4" xfId="4" applyNumberFormat="1" applyFont="1" applyFill="1" applyBorder="1" applyAlignment="1">
      <alignment horizontal="center" vertical="center" wrapText="1"/>
    </xf>
    <xf numFmtId="4" fontId="9" fillId="5" borderId="2" xfId="3" applyNumberFormat="1" applyFont="1" applyFill="1" applyBorder="1" applyAlignment="1">
      <alignment horizontal="center" vertical="center" wrapText="1"/>
    </xf>
    <xf numFmtId="4" fontId="9" fillId="5" borderId="3" xfId="3" applyNumberFormat="1" applyFont="1" applyFill="1" applyBorder="1" applyAlignment="1">
      <alignment horizontal="center" vertical="center" wrapText="1"/>
    </xf>
    <xf numFmtId="0" fontId="9" fillId="5" borderId="2" xfId="5" applyFont="1" applyFill="1" applyBorder="1" applyAlignment="1">
      <alignment horizontal="center" vertical="center" wrapText="1"/>
    </xf>
    <xf numFmtId="0" fontId="9" fillId="5" borderId="3" xfId="5" applyFont="1" applyFill="1" applyBorder="1" applyAlignment="1">
      <alignment horizontal="center" vertical="center" wrapText="1"/>
    </xf>
    <xf numFmtId="3" fontId="11" fillId="6" borderId="3" xfId="1" applyNumberFormat="1" applyFont="1" applyFill="1" applyBorder="1" applyAlignment="1">
      <alignment horizontal="left" vertical="center" wrapText="1"/>
    </xf>
    <xf numFmtId="0" fontId="9" fillId="0" borderId="3" xfId="0" applyFont="1" applyBorder="1"/>
    <xf numFmtId="4" fontId="9" fillId="5" borderId="4" xfId="3" applyNumberFormat="1" applyFont="1" applyFill="1" applyBorder="1" applyAlignment="1">
      <alignment horizontal="center" vertical="center" wrapText="1"/>
    </xf>
    <xf numFmtId="0" fontId="9" fillId="5" borderId="3" xfId="6" applyFont="1" applyFill="1" applyBorder="1" applyAlignment="1">
      <alignment horizontal="center" vertical="center" wrapText="1"/>
    </xf>
    <xf numFmtId="4" fontId="9" fillId="5" borderId="3" xfId="1" applyNumberFormat="1" applyFont="1" applyFill="1" applyBorder="1" applyAlignment="1">
      <alignment horizontal="center" vertical="center" wrapText="1"/>
    </xf>
    <xf numFmtId="0" fontId="9" fillId="5" borderId="1" xfId="0" applyFont="1" applyFill="1" applyBorder="1" applyAlignment="1">
      <alignment horizontal="center" vertical="center" wrapText="1"/>
    </xf>
    <xf numFmtId="3" fontId="11" fillId="9" borderId="6" xfId="1" applyNumberFormat="1" applyFont="1" applyFill="1" applyBorder="1" applyAlignment="1">
      <alignment horizontal="left" vertical="center" wrapText="1"/>
    </xf>
    <xf numFmtId="3" fontId="11" fillId="9" borderId="7" xfId="1" applyNumberFormat="1" applyFont="1" applyFill="1" applyBorder="1" applyAlignment="1">
      <alignment horizontal="left" vertical="center" wrapText="1"/>
    </xf>
    <xf numFmtId="3" fontId="11" fillId="9" borderId="5" xfId="1" applyNumberFormat="1" applyFont="1" applyFill="1" applyBorder="1" applyAlignment="1">
      <alignment horizontal="left" vertical="center" wrapText="1"/>
    </xf>
    <xf numFmtId="0" fontId="9" fillId="5" borderId="1" xfId="1" applyNumberFormat="1" applyFont="1" applyFill="1" applyBorder="1" applyAlignment="1">
      <alignment horizontal="center" vertical="center" wrapText="1"/>
    </xf>
    <xf numFmtId="1" fontId="9" fillId="5" borderId="2" xfId="1" applyNumberFormat="1" applyFont="1" applyFill="1" applyBorder="1" applyAlignment="1">
      <alignment horizontal="center" vertical="center" wrapText="1"/>
    </xf>
    <xf numFmtId="1" fontId="9" fillId="5" borderId="3" xfId="1"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9" fillId="0" borderId="1" xfId="0" applyFont="1" applyBorder="1" applyAlignment="1">
      <alignment horizontal="center" vertical="center" wrapText="1"/>
    </xf>
    <xf numFmtId="3" fontId="11" fillId="8" borderId="1" xfId="1" applyNumberFormat="1" applyFont="1" applyFill="1" applyBorder="1" applyAlignment="1">
      <alignment horizontal="left" vertical="center" wrapText="1"/>
    </xf>
    <xf numFmtId="0" fontId="10" fillId="2" borderId="1" xfId="0" applyFont="1" applyFill="1" applyBorder="1" applyAlignment="1">
      <alignment horizontal="center"/>
    </xf>
    <xf numFmtId="0" fontId="9" fillId="0" borderId="1" xfId="0" applyFont="1" applyBorder="1"/>
    <xf numFmtId="3" fontId="11" fillId="3" borderId="1" xfId="1" applyNumberFormat="1" applyFont="1" applyFill="1" applyBorder="1" applyAlignment="1">
      <alignment horizontal="left" vertical="center" wrapText="1"/>
    </xf>
    <xf numFmtId="3" fontId="11" fillId="4" borderId="1" xfId="1" applyNumberFormat="1" applyFont="1" applyFill="1" applyBorder="1" applyAlignment="1">
      <alignment horizontal="left" vertical="center" wrapText="1"/>
    </xf>
    <xf numFmtId="0" fontId="9" fillId="5" borderId="4" xfId="5" applyFont="1" applyFill="1" applyBorder="1" applyAlignment="1">
      <alignment horizontal="center" vertical="center" wrapText="1"/>
    </xf>
    <xf numFmtId="0" fontId="9" fillId="5" borderId="2" xfId="2" applyFont="1" applyFill="1" applyBorder="1" applyAlignment="1">
      <alignment horizontal="center" vertical="center" wrapText="1"/>
    </xf>
    <xf numFmtId="0" fontId="9" fillId="5" borderId="3" xfId="2" applyFont="1" applyFill="1" applyBorder="1" applyAlignment="1">
      <alignment horizontal="center" vertical="center" wrapText="1"/>
    </xf>
    <xf numFmtId="0" fontId="9" fillId="5" borderId="2" xfId="1" applyFont="1" applyFill="1" applyBorder="1" applyAlignment="1">
      <alignment horizontal="center" vertical="center"/>
    </xf>
    <xf numFmtId="0" fontId="9" fillId="5" borderId="3" xfId="1" applyFont="1" applyFill="1" applyBorder="1" applyAlignment="1">
      <alignment horizontal="center" vertical="center"/>
    </xf>
    <xf numFmtId="4" fontId="9" fillId="5" borderId="1" xfId="1" applyNumberFormat="1" applyFont="1" applyFill="1" applyBorder="1" applyAlignment="1">
      <alignment horizontal="center" vertical="center"/>
    </xf>
    <xf numFmtId="4" fontId="9" fillId="5" borderId="3" xfId="0" applyNumberFormat="1" applyFont="1" applyFill="1" applyBorder="1" applyAlignment="1">
      <alignment horizontal="center" vertical="center" wrapText="1"/>
    </xf>
    <xf numFmtId="1" fontId="9" fillId="5" borderId="2" xfId="3" applyNumberFormat="1" applyFont="1" applyFill="1" applyBorder="1" applyAlignment="1">
      <alignment horizontal="center" vertical="center" wrapText="1"/>
    </xf>
    <xf numFmtId="1" fontId="9" fillId="5" borderId="3" xfId="3" applyNumberFormat="1" applyFont="1" applyFill="1" applyBorder="1" applyAlignment="1">
      <alignment horizontal="center" vertical="center" wrapText="1"/>
    </xf>
    <xf numFmtId="4" fontId="9" fillId="5" borderId="1" xfId="3" applyNumberFormat="1" applyFont="1" applyFill="1" applyBorder="1" applyAlignment="1">
      <alignment horizontal="center" vertical="center" wrapText="1"/>
    </xf>
    <xf numFmtId="0" fontId="9" fillId="5" borderId="1" xfId="2" applyFont="1" applyFill="1" applyBorder="1" applyAlignment="1">
      <alignment horizontal="center" vertical="center" wrapText="1"/>
    </xf>
    <xf numFmtId="3" fontId="9" fillId="5" borderId="3" xfId="0" applyNumberFormat="1" applyFont="1" applyFill="1" applyBorder="1" applyAlignment="1">
      <alignment horizontal="center" vertical="center" wrapText="1"/>
    </xf>
    <xf numFmtId="0" fontId="9" fillId="5" borderId="1" xfId="5" applyFont="1" applyFill="1" applyBorder="1" applyAlignment="1">
      <alignment horizontal="center" vertical="center" wrapText="1"/>
    </xf>
    <xf numFmtId="1" fontId="9" fillId="5" borderId="4" xfId="1" applyNumberFormat="1" applyFont="1" applyFill="1" applyBorder="1" applyAlignment="1">
      <alignment horizontal="center" vertical="center" wrapText="1"/>
    </xf>
    <xf numFmtId="49" fontId="9" fillId="5" borderId="4" xfId="1" applyNumberFormat="1" applyFont="1" applyFill="1" applyBorder="1" applyAlignment="1">
      <alignment horizontal="center" vertical="center" wrapText="1"/>
    </xf>
    <xf numFmtId="0" fontId="9" fillId="5" borderId="2" xfId="2" applyNumberFormat="1" applyFont="1" applyFill="1" applyBorder="1" applyAlignment="1">
      <alignment horizontal="center" vertical="center" wrapText="1"/>
    </xf>
    <xf numFmtId="0" fontId="9" fillId="5" borderId="3" xfId="2" applyNumberFormat="1" applyFont="1" applyFill="1" applyBorder="1" applyAlignment="1">
      <alignment horizontal="center" vertical="center" wrapText="1"/>
    </xf>
    <xf numFmtId="0" fontId="9" fillId="5" borderId="1" xfId="3" applyNumberFormat="1" applyFont="1" applyFill="1" applyBorder="1" applyAlignment="1">
      <alignment horizontal="center" vertical="center" wrapText="1"/>
    </xf>
    <xf numFmtId="1" fontId="9" fillId="5" borderId="4" xfId="3" applyNumberFormat="1" applyFont="1" applyFill="1" applyBorder="1" applyAlignment="1">
      <alignment horizontal="center" vertical="center" wrapText="1"/>
    </xf>
    <xf numFmtId="3" fontId="11" fillId="7" borderId="6" xfId="1" applyNumberFormat="1" applyFont="1" applyFill="1" applyBorder="1" applyAlignment="1">
      <alignment horizontal="left" vertical="center" wrapText="1"/>
    </xf>
    <xf numFmtId="3" fontId="11" fillId="7" borderId="7" xfId="1" applyNumberFormat="1" applyFont="1" applyFill="1" applyBorder="1" applyAlignment="1">
      <alignment horizontal="left" vertical="center" wrapText="1"/>
    </xf>
    <xf numFmtId="3" fontId="11" fillId="7" borderId="5" xfId="1" applyNumberFormat="1" applyFont="1" applyFill="1" applyBorder="1" applyAlignment="1">
      <alignment horizontal="left" vertical="center" wrapText="1"/>
    </xf>
    <xf numFmtId="4" fontId="11" fillId="10" borderId="6" xfId="1" applyNumberFormat="1" applyFont="1" applyFill="1" applyBorder="1" applyAlignment="1">
      <alignment horizontal="center" vertical="center" wrapText="1"/>
    </xf>
    <xf numFmtId="4" fontId="11" fillId="10" borderId="7" xfId="1" applyNumberFormat="1" applyFont="1" applyFill="1" applyBorder="1" applyAlignment="1">
      <alignment horizontal="center" vertical="center" wrapText="1"/>
    </xf>
    <xf numFmtId="4" fontId="11" fillId="10" borderId="5" xfId="1" applyNumberFormat="1" applyFont="1" applyFill="1" applyBorder="1" applyAlignment="1">
      <alignment horizontal="center" vertical="center" wrapText="1"/>
    </xf>
    <xf numFmtId="0" fontId="17" fillId="0" borderId="0" xfId="0" applyFont="1" applyBorder="1" applyAlignment="1">
      <alignment horizontal="center"/>
    </xf>
    <xf numFmtId="3" fontId="11" fillId="3" borderId="6" xfId="1" applyNumberFormat="1" applyFont="1" applyFill="1" applyBorder="1" applyAlignment="1">
      <alignment horizontal="left" vertical="center" wrapText="1"/>
    </xf>
    <xf numFmtId="3" fontId="11" fillId="3" borderId="7" xfId="1" applyNumberFormat="1" applyFont="1" applyFill="1" applyBorder="1" applyAlignment="1">
      <alignment horizontal="left" vertical="center" wrapText="1"/>
    </xf>
    <xf numFmtId="3" fontId="11" fillId="3" borderId="5" xfId="1" applyNumberFormat="1" applyFont="1" applyFill="1" applyBorder="1" applyAlignment="1">
      <alignment horizontal="left" vertical="center" wrapText="1"/>
    </xf>
    <xf numFmtId="0" fontId="17" fillId="0" borderId="0" xfId="0" applyFont="1" applyBorder="1" applyAlignment="1">
      <alignment horizontal="left"/>
    </xf>
    <xf numFmtId="0" fontId="7" fillId="5" borderId="2" xfId="1" applyNumberFormat="1" applyFont="1" applyFill="1" applyBorder="1" applyAlignment="1">
      <alignment horizontal="center" vertical="center" wrapText="1"/>
    </xf>
    <xf numFmtId="0" fontId="7" fillId="5" borderId="3" xfId="1" applyNumberFormat="1" applyFont="1" applyFill="1" applyBorder="1" applyAlignment="1">
      <alignment horizontal="center" vertical="center" wrapText="1"/>
    </xf>
    <xf numFmtId="3" fontId="9" fillId="5" borderId="2" xfId="1" applyNumberFormat="1" applyFont="1" applyFill="1" applyBorder="1" applyAlignment="1">
      <alignment horizontal="center" vertical="top" wrapText="1"/>
    </xf>
    <xf numFmtId="3" fontId="9" fillId="5" borderId="3" xfId="1" applyNumberFormat="1" applyFont="1" applyFill="1" applyBorder="1" applyAlignment="1">
      <alignment horizontal="center" vertical="top" wrapText="1"/>
    </xf>
    <xf numFmtId="49" fontId="9" fillId="5" borderId="1" xfId="4" applyNumberFormat="1" applyFont="1" applyFill="1" applyBorder="1" applyAlignment="1">
      <alignment horizontal="center" vertical="center" wrapText="1"/>
    </xf>
    <xf numFmtId="0" fontId="9" fillId="5" borderId="1" xfId="13" applyFont="1" applyFill="1" applyBorder="1" applyAlignment="1">
      <alignment horizontal="center" vertical="center" wrapText="1"/>
    </xf>
    <xf numFmtId="49" fontId="9" fillId="5" borderId="3" xfId="4" applyNumberFormat="1" applyFont="1" applyFill="1" applyBorder="1" applyAlignment="1">
      <alignment horizontal="center" vertical="center" wrapText="1"/>
    </xf>
    <xf numFmtId="4" fontId="9" fillId="5" borderId="9" xfId="1" applyNumberFormat="1" applyFont="1" applyFill="1" applyBorder="1" applyAlignment="1">
      <alignment horizontal="center" vertical="center"/>
    </xf>
    <xf numFmtId="4" fontId="9" fillId="5" borderId="8" xfId="1" applyNumberFormat="1" applyFont="1" applyFill="1" applyBorder="1" applyAlignment="1">
      <alignment horizontal="center" vertical="center"/>
    </xf>
    <xf numFmtId="1" fontId="9" fillId="5" borderId="2" xfId="4" applyNumberFormat="1" applyFont="1" applyFill="1" applyBorder="1" applyAlignment="1">
      <alignment horizontal="center" vertical="center" wrapText="1"/>
    </xf>
    <xf numFmtId="1" fontId="9" fillId="5" borderId="3" xfId="4" applyNumberFormat="1" applyFont="1" applyFill="1" applyBorder="1" applyAlignment="1">
      <alignment horizontal="center" vertical="center" wrapText="1"/>
    </xf>
    <xf numFmtId="3" fontId="9" fillId="5" borderId="3" xfId="4" applyNumberFormat="1" applyFont="1" applyFill="1" applyBorder="1" applyAlignment="1">
      <alignment horizontal="center" vertical="center" wrapText="1"/>
    </xf>
    <xf numFmtId="3" fontId="9" fillId="5" borderId="2" xfId="4" applyNumberFormat="1" applyFont="1" applyFill="1" applyBorder="1" applyAlignment="1">
      <alignment horizontal="center" vertical="center"/>
    </xf>
    <xf numFmtId="3" fontId="9" fillId="5" borderId="3" xfId="4" applyNumberFormat="1" applyFont="1" applyFill="1" applyBorder="1" applyAlignment="1">
      <alignment horizontal="center" vertical="center"/>
    </xf>
    <xf numFmtId="0" fontId="9" fillId="5" borderId="1" xfId="9" applyFont="1" applyFill="1" applyBorder="1" applyAlignment="1">
      <alignment horizontal="center" vertical="center" wrapText="1"/>
    </xf>
    <xf numFmtId="0" fontId="9" fillId="5" borderId="2" xfId="3" applyNumberFormat="1" applyFont="1" applyFill="1" applyBorder="1" applyAlignment="1">
      <alignment horizontal="center" vertical="center" wrapText="1"/>
    </xf>
    <xf numFmtId="0" fontId="9" fillId="5" borderId="3" xfId="3" applyNumberFormat="1" applyFont="1" applyFill="1" applyBorder="1" applyAlignment="1">
      <alignment horizontal="center" vertical="center" wrapText="1"/>
    </xf>
    <xf numFmtId="3" fontId="11" fillId="9" borderId="1" xfId="1" applyNumberFormat="1" applyFont="1" applyFill="1" applyBorder="1" applyAlignment="1">
      <alignment horizontal="left" vertical="center" wrapText="1"/>
    </xf>
    <xf numFmtId="3" fontId="9" fillId="5" borderId="1" xfId="0" applyNumberFormat="1" applyFont="1" applyFill="1" applyBorder="1" applyAlignment="1">
      <alignment horizontal="center" vertical="center" wrapText="1"/>
    </xf>
    <xf numFmtId="0" fontId="17" fillId="0" borderId="0" xfId="0" applyFont="1" applyBorder="1" applyAlignment="1">
      <alignment readingOrder="1"/>
    </xf>
  </cellXfs>
  <cellStyles count="14">
    <cellStyle name="Excel Built-in Normal" xfId="13"/>
    <cellStyle name="Normal" xfId="0" builtinId="0"/>
    <cellStyle name="Normal 2" xfId="1"/>
    <cellStyle name="Normal 2 2" xfId="4"/>
    <cellStyle name="Normal 2 2 2" xfId="12"/>
    <cellStyle name="Normal 3" xfId="7"/>
    <cellStyle name="Normal 4" xfId="6"/>
    <cellStyle name="Normal 5" xfId="9"/>
    <cellStyle name="Normal 6" xfId="10"/>
    <cellStyle name="Normal_ ЈН 2009 год.-член 5" xfId="3"/>
    <cellStyle name="Normal_FP 2003" xfId="8"/>
    <cellStyle name="Normal_Obrazec FP-3" xfId="2"/>
    <cellStyle name="Normal_Obrazec FP-3 2" xfId="5"/>
    <cellStyle name="Normal_Sheet1" xfId="1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0"/>
  <sheetViews>
    <sheetView tabSelected="1" topLeftCell="A358" zoomScale="90" zoomScaleNormal="90" workbookViewId="0">
      <selection activeCell="C368" sqref="C368:C369"/>
    </sheetView>
  </sheetViews>
  <sheetFormatPr defaultRowHeight="18"/>
  <cols>
    <col min="1" max="1" width="6.5703125" style="27" customWidth="1"/>
    <col min="2" max="2" width="6.5703125" style="320" customWidth="1"/>
    <col min="3" max="3" width="38.85546875" style="35" customWidth="1"/>
    <col min="4" max="4" width="14.5703125" style="7" customWidth="1"/>
    <col min="5" max="5" width="13.85546875" style="7" customWidth="1"/>
    <col min="6" max="6" width="15.7109375" customWidth="1"/>
    <col min="7" max="7" width="21.28515625" style="48" customWidth="1"/>
    <col min="8" max="8" width="19.28515625" style="48" customWidth="1"/>
    <col min="9" max="9" width="25.5703125" customWidth="1"/>
    <col min="10" max="10" width="23.85546875" style="25" customWidth="1"/>
  </cols>
  <sheetData>
    <row r="1" spans="1:10" ht="15">
      <c r="A1" s="463" t="s">
        <v>213</v>
      </c>
      <c r="B1" s="463"/>
      <c r="C1" s="464"/>
      <c r="D1" s="464"/>
      <c r="E1" s="464"/>
      <c r="F1" s="464"/>
      <c r="G1" s="464"/>
      <c r="H1" s="464"/>
      <c r="I1" s="464"/>
      <c r="J1" s="464"/>
    </row>
    <row r="2" spans="1:10" ht="15">
      <c r="A2" s="464"/>
      <c r="B2" s="464"/>
      <c r="C2" s="464"/>
      <c r="D2" s="464"/>
      <c r="E2" s="464"/>
      <c r="F2" s="464"/>
      <c r="G2" s="464"/>
      <c r="H2" s="464"/>
      <c r="I2" s="464"/>
      <c r="J2" s="464"/>
    </row>
    <row r="3" spans="1:10" ht="61.9" customHeight="1">
      <c r="A3" s="464"/>
      <c r="B3" s="464"/>
      <c r="C3" s="464"/>
      <c r="D3" s="464"/>
      <c r="E3" s="464"/>
      <c r="F3" s="464"/>
      <c r="G3" s="464"/>
      <c r="H3" s="464"/>
      <c r="I3" s="464"/>
      <c r="J3" s="464"/>
    </row>
    <row r="4" spans="1:10" ht="15" customHeight="1">
      <c r="A4" s="466" t="s">
        <v>407</v>
      </c>
      <c r="B4" s="466"/>
      <c r="C4" s="467"/>
      <c r="D4" s="467"/>
      <c r="E4" s="467"/>
      <c r="F4" s="467"/>
      <c r="G4" s="467"/>
      <c r="H4" s="467"/>
      <c r="I4" s="467"/>
      <c r="J4" s="467"/>
    </row>
    <row r="5" spans="1:10" ht="124.9" customHeight="1">
      <c r="A5" s="8" t="s">
        <v>0</v>
      </c>
      <c r="B5" s="34" t="s">
        <v>191</v>
      </c>
      <c r="C5" s="10" t="s">
        <v>1</v>
      </c>
      <c r="D5" s="9" t="s">
        <v>2</v>
      </c>
      <c r="E5" s="10" t="s">
        <v>3</v>
      </c>
      <c r="F5" s="11" t="s">
        <v>4</v>
      </c>
      <c r="G5" s="10" t="s">
        <v>5</v>
      </c>
      <c r="H5" s="10" t="s">
        <v>6</v>
      </c>
      <c r="I5" s="11" t="s">
        <v>7</v>
      </c>
      <c r="J5" s="10" t="s">
        <v>8</v>
      </c>
    </row>
    <row r="6" spans="1:10">
      <c r="A6" s="9">
        <v>1</v>
      </c>
      <c r="B6" s="240">
        <v>2</v>
      </c>
      <c r="C6" s="11">
        <v>3</v>
      </c>
      <c r="D6" s="12">
        <v>4</v>
      </c>
      <c r="E6" s="11">
        <v>5</v>
      </c>
      <c r="F6" s="11">
        <v>6</v>
      </c>
      <c r="G6" s="11">
        <v>7</v>
      </c>
      <c r="H6" s="11">
        <v>8</v>
      </c>
      <c r="I6" s="11">
        <v>9</v>
      </c>
      <c r="J6" s="11">
        <v>10</v>
      </c>
    </row>
    <row r="7" spans="1:10">
      <c r="A7" s="468" t="s">
        <v>9</v>
      </c>
      <c r="B7" s="468"/>
      <c r="C7" s="467"/>
      <c r="D7" s="467"/>
      <c r="E7" s="467"/>
      <c r="F7" s="467"/>
      <c r="G7" s="467"/>
      <c r="H7" s="467"/>
      <c r="I7" s="467"/>
      <c r="J7" s="467"/>
    </row>
    <row r="8" spans="1:10">
      <c r="A8" s="469" t="s">
        <v>10</v>
      </c>
      <c r="B8" s="469"/>
      <c r="C8" s="467"/>
      <c r="D8" s="467"/>
      <c r="E8" s="467"/>
      <c r="F8" s="467"/>
      <c r="G8" s="467"/>
      <c r="H8" s="467"/>
      <c r="I8" s="467"/>
      <c r="J8" s="467"/>
    </row>
    <row r="9" spans="1:10" ht="34.5" customHeight="1">
      <c r="A9" s="390">
        <v>1</v>
      </c>
      <c r="B9" s="311">
        <v>1</v>
      </c>
      <c r="C9" s="471" t="s">
        <v>408</v>
      </c>
      <c r="D9" s="477" t="s">
        <v>409</v>
      </c>
      <c r="E9" s="436" t="s">
        <v>15</v>
      </c>
      <c r="F9" s="71" t="s">
        <v>29</v>
      </c>
      <c r="G9" s="72">
        <v>1800000</v>
      </c>
      <c r="H9" s="479">
        <f>G9+G10</f>
        <v>4004488</v>
      </c>
      <c r="I9" s="377" t="s">
        <v>24</v>
      </c>
      <c r="J9" s="377"/>
    </row>
    <row r="10" spans="1:10" ht="36">
      <c r="A10" s="390"/>
      <c r="B10" s="311">
        <v>2</v>
      </c>
      <c r="C10" s="472"/>
      <c r="D10" s="478"/>
      <c r="E10" s="437"/>
      <c r="F10" s="71" t="s">
        <v>28</v>
      </c>
      <c r="G10" s="72">
        <v>2204488</v>
      </c>
      <c r="H10" s="479"/>
      <c r="I10" s="378"/>
      <c r="J10" s="378"/>
    </row>
    <row r="11" spans="1:10" ht="27" customHeight="1">
      <c r="A11" s="357">
        <v>2</v>
      </c>
      <c r="B11" s="64">
        <v>3</v>
      </c>
      <c r="C11" s="353" t="s">
        <v>239</v>
      </c>
      <c r="D11" s="353" t="s">
        <v>524</v>
      </c>
      <c r="E11" s="353" t="s">
        <v>11</v>
      </c>
      <c r="F11" s="71" t="s">
        <v>29</v>
      </c>
      <c r="G11" s="72">
        <v>500000</v>
      </c>
      <c r="H11" s="447">
        <f>G11+G12</f>
        <v>595000</v>
      </c>
      <c r="I11" s="353" t="s">
        <v>16</v>
      </c>
      <c r="J11" s="449"/>
    </row>
    <row r="12" spans="1:10" ht="29.25" customHeight="1">
      <c r="A12" s="444"/>
      <c r="B12" s="64">
        <v>4</v>
      </c>
      <c r="C12" s="372"/>
      <c r="D12" s="372"/>
      <c r="E12" s="372"/>
      <c r="F12" s="89" t="s">
        <v>38</v>
      </c>
      <c r="G12" s="90">
        <v>95000</v>
      </c>
      <c r="H12" s="448"/>
      <c r="I12" s="372"/>
      <c r="J12" s="450"/>
    </row>
    <row r="13" spans="1:10" ht="54">
      <c r="A13" s="71">
        <v>3</v>
      </c>
      <c r="B13" s="311">
        <v>5</v>
      </c>
      <c r="C13" s="76" t="s">
        <v>228</v>
      </c>
      <c r="D13" s="66" t="s">
        <v>146</v>
      </c>
      <c r="E13" s="66" t="s">
        <v>11</v>
      </c>
      <c r="F13" s="77" t="s">
        <v>147</v>
      </c>
      <c r="G13" s="78">
        <v>2329000</v>
      </c>
      <c r="H13" s="78">
        <f>G13</f>
        <v>2329000</v>
      </c>
      <c r="I13" s="77" t="s">
        <v>24</v>
      </c>
      <c r="J13" s="71"/>
    </row>
    <row r="14" spans="1:10">
      <c r="A14" s="390">
        <v>4</v>
      </c>
      <c r="B14" s="311">
        <v>6</v>
      </c>
      <c r="C14" s="480" t="s">
        <v>192</v>
      </c>
      <c r="D14" s="477" t="s">
        <v>245</v>
      </c>
      <c r="E14" s="436" t="s">
        <v>15</v>
      </c>
      <c r="F14" s="71" t="s">
        <v>29</v>
      </c>
      <c r="G14" s="72">
        <v>250000</v>
      </c>
      <c r="H14" s="479">
        <f>G14+G15</f>
        <v>639000</v>
      </c>
      <c r="I14" s="390" t="s">
        <v>24</v>
      </c>
      <c r="J14" s="390"/>
    </row>
    <row r="15" spans="1:10" ht="36">
      <c r="A15" s="378"/>
      <c r="B15" s="310">
        <v>7</v>
      </c>
      <c r="C15" s="472"/>
      <c r="D15" s="478"/>
      <c r="E15" s="437"/>
      <c r="F15" s="79" t="s">
        <v>31</v>
      </c>
      <c r="G15" s="80">
        <v>389000</v>
      </c>
      <c r="H15" s="448"/>
      <c r="I15" s="378"/>
      <c r="J15" s="378"/>
    </row>
    <row r="16" spans="1:10" s="4" customFormat="1" ht="54">
      <c r="A16" s="71">
        <v>5</v>
      </c>
      <c r="B16" s="311">
        <v>8</v>
      </c>
      <c r="C16" s="66" t="s">
        <v>193</v>
      </c>
      <c r="D16" s="66" t="s">
        <v>32</v>
      </c>
      <c r="E16" s="66" t="s">
        <v>37</v>
      </c>
      <c r="F16" s="66" t="s">
        <v>31</v>
      </c>
      <c r="G16" s="81">
        <v>1270000</v>
      </c>
      <c r="H16" s="81">
        <f>G16</f>
        <v>1270000</v>
      </c>
      <c r="I16" s="66" t="s">
        <v>24</v>
      </c>
      <c r="J16" s="77"/>
    </row>
    <row r="17" spans="1:10" s="4" customFormat="1" ht="36">
      <c r="A17" s="390">
        <v>6</v>
      </c>
      <c r="B17" s="311">
        <v>9</v>
      </c>
      <c r="C17" s="471" t="s">
        <v>373</v>
      </c>
      <c r="D17" s="473" t="s">
        <v>141</v>
      </c>
      <c r="E17" s="353" t="s">
        <v>37</v>
      </c>
      <c r="F17" s="71" t="s">
        <v>12</v>
      </c>
      <c r="G17" s="72">
        <v>3389831</v>
      </c>
      <c r="H17" s="447">
        <f>G17+G18</f>
        <v>4209831</v>
      </c>
      <c r="I17" s="355" t="s">
        <v>24</v>
      </c>
      <c r="J17" s="482"/>
    </row>
    <row r="18" spans="1:10" s="4" customFormat="1">
      <c r="A18" s="390"/>
      <c r="B18" s="311">
        <v>10</v>
      </c>
      <c r="C18" s="472"/>
      <c r="D18" s="474"/>
      <c r="E18" s="372"/>
      <c r="F18" s="71" t="s">
        <v>170</v>
      </c>
      <c r="G18" s="72">
        <v>820000</v>
      </c>
      <c r="H18" s="448"/>
      <c r="I18" s="481"/>
      <c r="J18" s="482"/>
    </row>
    <row r="19" spans="1:10" ht="36">
      <c r="A19" s="282">
        <v>7</v>
      </c>
      <c r="B19" s="311">
        <v>11</v>
      </c>
      <c r="C19" s="289" t="s">
        <v>328</v>
      </c>
      <c r="D19" s="84" t="s">
        <v>251</v>
      </c>
      <c r="E19" s="289" t="s">
        <v>23</v>
      </c>
      <c r="F19" s="282" t="s">
        <v>12</v>
      </c>
      <c r="G19" s="292">
        <v>1694915</v>
      </c>
      <c r="H19" s="292">
        <f>G19</f>
        <v>1694915</v>
      </c>
      <c r="I19" s="143" t="s">
        <v>24</v>
      </c>
      <c r="J19" s="293"/>
    </row>
    <row r="20" spans="1:10" ht="54">
      <c r="A20" s="283">
        <v>8</v>
      </c>
      <c r="B20" s="314">
        <v>12</v>
      </c>
      <c r="C20" s="289" t="s">
        <v>246</v>
      </c>
      <c r="D20" s="289" t="s">
        <v>326</v>
      </c>
      <c r="E20" s="289" t="s">
        <v>23</v>
      </c>
      <c r="F20" s="282" t="s">
        <v>31</v>
      </c>
      <c r="G20" s="292">
        <v>127000</v>
      </c>
      <c r="H20" s="292">
        <f>G20</f>
        <v>127000</v>
      </c>
      <c r="I20" s="289" t="s">
        <v>16</v>
      </c>
      <c r="J20" s="293"/>
    </row>
    <row r="21" spans="1:10" ht="36">
      <c r="A21" s="69">
        <v>9</v>
      </c>
      <c r="B21" s="314">
        <v>13</v>
      </c>
      <c r="C21" s="83" t="s">
        <v>247</v>
      </c>
      <c r="D21" s="83" t="s">
        <v>248</v>
      </c>
      <c r="E21" s="83" t="s">
        <v>37</v>
      </c>
      <c r="F21" s="71" t="s">
        <v>31</v>
      </c>
      <c r="G21" s="72">
        <v>847000</v>
      </c>
      <c r="H21" s="72">
        <f>G21</f>
        <v>847000</v>
      </c>
      <c r="I21" s="85" t="s">
        <v>24</v>
      </c>
      <c r="J21" s="86"/>
    </row>
    <row r="22" spans="1:10" ht="36">
      <c r="A22" s="69">
        <v>10</v>
      </c>
      <c r="B22" s="314">
        <v>14</v>
      </c>
      <c r="C22" s="83" t="s">
        <v>327</v>
      </c>
      <c r="D22" s="83" t="s">
        <v>249</v>
      </c>
      <c r="E22" s="88" t="s">
        <v>11</v>
      </c>
      <c r="F22" s="71" t="s">
        <v>12</v>
      </c>
      <c r="G22" s="75">
        <v>8474576</v>
      </c>
      <c r="H22" s="74">
        <f>G22</f>
        <v>8474576</v>
      </c>
      <c r="I22" s="71" t="s">
        <v>173</v>
      </c>
      <c r="J22" s="86"/>
    </row>
    <row r="23" spans="1:10" ht="36">
      <c r="A23" s="69">
        <v>11</v>
      </c>
      <c r="B23" s="314">
        <v>15</v>
      </c>
      <c r="C23" s="83" t="s">
        <v>250</v>
      </c>
      <c r="D23" s="83" t="s">
        <v>14</v>
      </c>
      <c r="E23" s="83" t="s">
        <v>19</v>
      </c>
      <c r="F23" s="71" t="s">
        <v>12</v>
      </c>
      <c r="G23" s="72">
        <v>4237288</v>
      </c>
      <c r="H23" s="72">
        <f>G23</f>
        <v>4237288</v>
      </c>
      <c r="I23" s="83" t="s">
        <v>24</v>
      </c>
      <c r="J23" s="86" t="s">
        <v>436</v>
      </c>
    </row>
    <row r="24" spans="1:10" ht="36">
      <c r="A24" s="377">
        <v>12</v>
      </c>
      <c r="B24" s="311">
        <v>16</v>
      </c>
      <c r="C24" s="449" t="s">
        <v>410</v>
      </c>
      <c r="D24" s="477" t="s">
        <v>411</v>
      </c>
      <c r="E24" s="436" t="s">
        <v>17</v>
      </c>
      <c r="F24" s="77" t="s">
        <v>22</v>
      </c>
      <c r="G24" s="82">
        <v>2542373</v>
      </c>
      <c r="H24" s="447">
        <f>G24+G25</f>
        <v>2742373</v>
      </c>
      <c r="I24" s="377" t="s">
        <v>24</v>
      </c>
      <c r="J24" s="377"/>
    </row>
    <row r="25" spans="1:10" ht="36.75" customHeight="1">
      <c r="A25" s="378"/>
      <c r="B25" s="308">
        <v>17</v>
      </c>
      <c r="C25" s="450"/>
      <c r="D25" s="478"/>
      <c r="E25" s="437"/>
      <c r="F25" s="77" t="s">
        <v>170</v>
      </c>
      <c r="G25" s="116">
        <v>200000</v>
      </c>
      <c r="H25" s="448"/>
      <c r="I25" s="378"/>
      <c r="J25" s="378"/>
    </row>
    <row r="26" spans="1:10" ht="54">
      <c r="A26" s="71">
        <v>13</v>
      </c>
      <c r="B26" s="311">
        <v>18</v>
      </c>
      <c r="C26" s="91" t="s">
        <v>148</v>
      </c>
      <c r="D26" s="92" t="s">
        <v>14</v>
      </c>
      <c r="E26" s="88" t="s">
        <v>137</v>
      </c>
      <c r="F26" s="71" t="s">
        <v>12</v>
      </c>
      <c r="G26" s="72">
        <v>1694915</v>
      </c>
      <c r="H26" s="72">
        <f>G26</f>
        <v>1694915</v>
      </c>
      <c r="I26" s="71" t="s">
        <v>24</v>
      </c>
      <c r="J26" s="65"/>
    </row>
    <row r="27" spans="1:10" ht="72">
      <c r="A27" s="77">
        <v>14</v>
      </c>
      <c r="B27" s="311">
        <v>19</v>
      </c>
      <c r="C27" s="86" t="s">
        <v>454</v>
      </c>
      <c r="D27" s="86" t="s">
        <v>14</v>
      </c>
      <c r="E27" s="74" t="s">
        <v>17</v>
      </c>
      <c r="F27" s="71" t="s">
        <v>12</v>
      </c>
      <c r="G27" s="205">
        <v>2542373</v>
      </c>
      <c r="H27" s="205">
        <f>G27</f>
        <v>2542373</v>
      </c>
      <c r="I27" s="71" t="s">
        <v>24</v>
      </c>
      <c r="J27" s="61"/>
    </row>
    <row r="28" spans="1:10" ht="36">
      <c r="A28" s="71">
        <v>15</v>
      </c>
      <c r="B28" s="311">
        <v>20</v>
      </c>
      <c r="C28" s="85" t="s">
        <v>222</v>
      </c>
      <c r="D28" s="85" t="s">
        <v>221</v>
      </c>
      <c r="E28" s="94" t="s">
        <v>17</v>
      </c>
      <c r="F28" s="79" t="s">
        <v>12</v>
      </c>
      <c r="G28" s="80">
        <v>847457</v>
      </c>
      <c r="H28" s="80">
        <f t="shared" ref="H28:H30" si="0">G28</f>
        <v>847457</v>
      </c>
      <c r="I28" s="79" t="s">
        <v>24</v>
      </c>
      <c r="J28" s="86"/>
    </row>
    <row r="29" spans="1:10" ht="54">
      <c r="A29" s="71">
        <v>16</v>
      </c>
      <c r="B29" s="311">
        <v>21</v>
      </c>
      <c r="C29" s="95" t="s">
        <v>229</v>
      </c>
      <c r="D29" s="86" t="s">
        <v>528</v>
      </c>
      <c r="E29" s="88" t="s">
        <v>20</v>
      </c>
      <c r="F29" s="93" t="s">
        <v>12</v>
      </c>
      <c r="G29" s="96">
        <v>824783</v>
      </c>
      <c r="H29" s="96">
        <f t="shared" si="0"/>
        <v>824783</v>
      </c>
      <c r="I29" s="71" t="s">
        <v>24</v>
      </c>
      <c r="J29" s="71"/>
    </row>
    <row r="30" spans="1:10" ht="36">
      <c r="A30" s="69">
        <v>17</v>
      </c>
      <c r="B30" s="314">
        <v>22</v>
      </c>
      <c r="C30" s="66" t="s">
        <v>252</v>
      </c>
      <c r="D30" s="66" t="s">
        <v>18</v>
      </c>
      <c r="E30" s="61" t="s">
        <v>11</v>
      </c>
      <c r="F30" s="95" t="s">
        <v>12</v>
      </c>
      <c r="G30" s="97">
        <v>27118644</v>
      </c>
      <c r="H30" s="78">
        <f t="shared" si="0"/>
        <v>27118644</v>
      </c>
      <c r="I30" s="71" t="s">
        <v>173</v>
      </c>
      <c r="J30" s="93"/>
    </row>
    <row r="31" spans="1:10" ht="36">
      <c r="A31" s="350">
        <v>18</v>
      </c>
      <c r="B31" s="311">
        <v>23</v>
      </c>
      <c r="C31" s="471" t="s">
        <v>149</v>
      </c>
      <c r="D31" s="485" t="s">
        <v>25</v>
      </c>
      <c r="E31" s="365" t="s">
        <v>20</v>
      </c>
      <c r="F31" s="98" t="s">
        <v>12</v>
      </c>
      <c r="G31" s="99">
        <v>4950000</v>
      </c>
      <c r="H31" s="447">
        <f>G31+G32</f>
        <v>5057500</v>
      </c>
      <c r="I31" s="377" t="s">
        <v>437</v>
      </c>
      <c r="J31" s="365"/>
    </row>
    <row r="32" spans="1:10">
      <c r="A32" s="350"/>
      <c r="B32" s="311">
        <v>24</v>
      </c>
      <c r="C32" s="472"/>
      <c r="D32" s="486"/>
      <c r="E32" s="455"/>
      <c r="F32" s="98" t="s">
        <v>329</v>
      </c>
      <c r="G32" s="99">
        <v>107500</v>
      </c>
      <c r="H32" s="448"/>
      <c r="I32" s="378"/>
      <c r="J32" s="455"/>
    </row>
    <row r="33" spans="1:10" ht="36">
      <c r="A33" s="100">
        <v>19</v>
      </c>
      <c r="B33" s="311">
        <v>25</v>
      </c>
      <c r="C33" s="94" t="s">
        <v>253</v>
      </c>
      <c r="D33" s="101" t="s">
        <v>529</v>
      </c>
      <c r="E33" s="94" t="s">
        <v>17</v>
      </c>
      <c r="F33" s="95" t="s">
        <v>12</v>
      </c>
      <c r="G33" s="72">
        <v>5226800</v>
      </c>
      <c r="H33" s="80">
        <f t="shared" ref="H33:H36" si="1">G33</f>
        <v>5226800</v>
      </c>
      <c r="I33" s="79" t="s">
        <v>173</v>
      </c>
      <c r="J33" s="94"/>
    </row>
    <row r="34" spans="1:10" ht="36">
      <c r="A34" s="100">
        <v>20</v>
      </c>
      <c r="B34" s="311">
        <v>26</v>
      </c>
      <c r="C34" s="75" t="s">
        <v>150</v>
      </c>
      <c r="D34" s="75" t="s">
        <v>151</v>
      </c>
      <c r="E34" s="75" t="s">
        <v>15</v>
      </c>
      <c r="F34" s="75" t="s">
        <v>12</v>
      </c>
      <c r="G34" s="75">
        <v>845000</v>
      </c>
      <c r="H34" s="75">
        <f t="shared" si="1"/>
        <v>845000</v>
      </c>
      <c r="I34" s="71" t="s">
        <v>24</v>
      </c>
      <c r="J34" s="93"/>
    </row>
    <row r="35" spans="1:10" s="27" customFormat="1" ht="54">
      <c r="A35" s="100">
        <v>21</v>
      </c>
      <c r="B35" s="311">
        <v>27</v>
      </c>
      <c r="C35" s="94" t="s">
        <v>256</v>
      </c>
      <c r="D35" s="75" t="s">
        <v>257</v>
      </c>
      <c r="E35" s="75" t="s">
        <v>17</v>
      </c>
      <c r="F35" s="71" t="s">
        <v>12</v>
      </c>
      <c r="G35" s="75">
        <v>897457</v>
      </c>
      <c r="H35" s="94">
        <f>G35</f>
        <v>897457</v>
      </c>
      <c r="I35" s="71" t="s">
        <v>24</v>
      </c>
      <c r="J35" s="102"/>
    </row>
    <row r="36" spans="1:10" s="27" customFormat="1" ht="36">
      <c r="A36" s="321">
        <v>22</v>
      </c>
      <c r="B36" s="326">
        <v>28</v>
      </c>
      <c r="C36" s="324" t="s">
        <v>152</v>
      </c>
      <c r="D36" s="326" t="s">
        <v>36</v>
      </c>
      <c r="E36" s="323" t="s">
        <v>17</v>
      </c>
      <c r="F36" s="322" t="s">
        <v>12</v>
      </c>
      <c r="G36" s="323">
        <v>1230000</v>
      </c>
      <c r="H36" s="323">
        <f t="shared" si="1"/>
        <v>1230000</v>
      </c>
      <c r="I36" s="322" t="s">
        <v>24</v>
      </c>
      <c r="J36" s="93"/>
    </row>
    <row r="37" spans="1:10" ht="36">
      <c r="A37" s="321">
        <v>23</v>
      </c>
      <c r="B37" s="326">
        <v>29</v>
      </c>
      <c r="C37" s="324" t="s">
        <v>258</v>
      </c>
      <c r="D37" s="326" t="s">
        <v>259</v>
      </c>
      <c r="E37" s="323" t="s">
        <v>17</v>
      </c>
      <c r="F37" s="322" t="s">
        <v>12</v>
      </c>
      <c r="G37" s="323">
        <v>5254237</v>
      </c>
      <c r="H37" s="323">
        <f>G37</f>
        <v>5254237</v>
      </c>
      <c r="I37" s="322" t="s">
        <v>173</v>
      </c>
      <c r="J37" s="93"/>
    </row>
    <row r="38" spans="1:10" ht="117" customHeight="1">
      <c r="A38" s="243">
        <v>24</v>
      </c>
      <c r="B38" s="311">
        <v>30</v>
      </c>
      <c r="C38" s="106" t="s">
        <v>444</v>
      </c>
      <c r="D38" s="339" t="s">
        <v>530</v>
      </c>
      <c r="E38" s="104" t="s">
        <v>11</v>
      </c>
      <c r="F38" s="245" t="s">
        <v>34</v>
      </c>
      <c r="G38" s="107">
        <v>11864407</v>
      </c>
      <c r="H38" s="107">
        <f>G38</f>
        <v>11864407</v>
      </c>
      <c r="I38" s="245" t="s">
        <v>173</v>
      </c>
      <c r="J38" s="93"/>
    </row>
    <row r="39" spans="1:10" ht="36">
      <c r="A39" s="243">
        <v>25</v>
      </c>
      <c r="B39" s="311">
        <v>31</v>
      </c>
      <c r="C39" s="106" t="s">
        <v>330</v>
      </c>
      <c r="D39" s="338" t="s">
        <v>531</v>
      </c>
      <c r="E39" s="104" t="s">
        <v>11</v>
      </c>
      <c r="F39" s="245" t="s">
        <v>34</v>
      </c>
      <c r="G39" s="341">
        <v>5714286</v>
      </c>
      <c r="H39" s="105">
        <f>G39</f>
        <v>5714286</v>
      </c>
      <c r="I39" s="245" t="s">
        <v>13</v>
      </c>
      <c r="J39" s="93"/>
    </row>
    <row r="40" spans="1:10" ht="36">
      <c r="A40" s="68">
        <v>26</v>
      </c>
      <c r="B40" s="55">
        <v>32</v>
      </c>
      <c r="C40" s="109" t="s">
        <v>455</v>
      </c>
      <c r="D40" s="109" t="s">
        <v>181</v>
      </c>
      <c r="E40" s="62" t="s">
        <v>15</v>
      </c>
      <c r="F40" s="110" t="s">
        <v>170</v>
      </c>
      <c r="G40" s="111">
        <v>1300000</v>
      </c>
      <c r="H40" s="111">
        <f t="shared" ref="H40:H42" si="2">G40</f>
        <v>1300000</v>
      </c>
      <c r="I40" s="71" t="s">
        <v>24</v>
      </c>
      <c r="J40" s="112"/>
    </row>
    <row r="41" spans="1:10" ht="36">
      <c r="A41" s="56">
        <v>27</v>
      </c>
      <c r="B41" s="57">
        <v>33</v>
      </c>
      <c r="C41" s="83" t="s">
        <v>297</v>
      </c>
      <c r="D41" s="179" t="s">
        <v>358</v>
      </c>
      <c r="E41" s="177" t="s">
        <v>15</v>
      </c>
      <c r="F41" s="71" t="s">
        <v>27</v>
      </c>
      <c r="G41" s="113">
        <v>847458</v>
      </c>
      <c r="H41" s="113">
        <f>G41</f>
        <v>847458</v>
      </c>
      <c r="I41" s="71" t="s">
        <v>24</v>
      </c>
      <c r="J41" s="114"/>
    </row>
    <row r="42" spans="1:10" ht="36">
      <c r="A42" s="181">
        <v>28</v>
      </c>
      <c r="B42" s="311">
        <v>34</v>
      </c>
      <c r="C42" s="95" t="s">
        <v>176</v>
      </c>
      <c r="D42" s="176" t="s">
        <v>195</v>
      </c>
      <c r="E42" s="187" t="s">
        <v>21</v>
      </c>
      <c r="F42" s="71" t="s">
        <v>27</v>
      </c>
      <c r="G42" s="75">
        <v>1694916</v>
      </c>
      <c r="H42" s="75">
        <f t="shared" si="2"/>
        <v>1694916</v>
      </c>
      <c r="I42" s="71" t="s">
        <v>24</v>
      </c>
      <c r="J42" s="75"/>
    </row>
    <row r="43" spans="1:10" ht="36">
      <c r="A43" s="100">
        <v>29</v>
      </c>
      <c r="B43" s="311">
        <v>35</v>
      </c>
      <c r="C43" s="115" t="s">
        <v>357</v>
      </c>
      <c r="D43" s="116" t="s">
        <v>358</v>
      </c>
      <c r="E43" s="117" t="s">
        <v>17</v>
      </c>
      <c r="F43" s="71" t="s">
        <v>329</v>
      </c>
      <c r="G43" s="75">
        <v>250000</v>
      </c>
      <c r="H43" s="116">
        <f>G43</f>
        <v>250000</v>
      </c>
      <c r="I43" s="71" t="s">
        <v>16</v>
      </c>
      <c r="J43" s="116"/>
    </row>
    <row r="44" spans="1:10" ht="54">
      <c r="A44" s="100">
        <v>30</v>
      </c>
      <c r="B44" s="311">
        <v>36</v>
      </c>
      <c r="C44" s="118" t="s">
        <v>254</v>
      </c>
      <c r="D44" s="119" t="s">
        <v>255</v>
      </c>
      <c r="E44" s="77" t="s">
        <v>35</v>
      </c>
      <c r="F44" s="71" t="s">
        <v>12</v>
      </c>
      <c r="G44" s="75">
        <v>15254237</v>
      </c>
      <c r="H44" s="116">
        <f>G44</f>
        <v>15254237</v>
      </c>
      <c r="I44" s="77" t="s">
        <v>13</v>
      </c>
      <c r="J44" s="77"/>
    </row>
    <row r="45" spans="1:10" ht="38.25" customHeight="1">
      <c r="A45" s="461">
        <v>31</v>
      </c>
      <c r="B45" s="311">
        <v>37</v>
      </c>
      <c r="C45" s="353" t="s">
        <v>456</v>
      </c>
      <c r="D45" s="351" t="s">
        <v>412</v>
      </c>
      <c r="E45" s="357" t="s">
        <v>17</v>
      </c>
      <c r="F45" s="71" t="s">
        <v>38</v>
      </c>
      <c r="G45" s="72">
        <v>95000</v>
      </c>
      <c r="H45" s="447">
        <f>G45+G46</f>
        <v>137000</v>
      </c>
      <c r="I45" s="377" t="s">
        <v>16</v>
      </c>
      <c r="J45" s="77"/>
    </row>
    <row r="46" spans="1:10" ht="51" customHeight="1">
      <c r="A46" s="462"/>
      <c r="B46" s="310">
        <v>38</v>
      </c>
      <c r="C46" s="372"/>
      <c r="D46" s="386"/>
      <c r="E46" s="444"/>
      <c r="F46" s="75" t="s">
        <v>31</v>
      </c>
      <c r="G46" s="72">
        <v>42000</v>
      </c>
      <c r="H46" s="448"/>
      <c r="I46" s="378"/>
      <c r="J46" s="121"/>
    </row>
    <row r="47" spans="1:10" ht="36">
      <c r="A47" s="100">
        <v>32</v>
      </c>
      <c r="B47" s="311">
        <v>39</v>
      </c>
      <c r="C47" s="95" t="s">
        <v>42</v>
      </c>
      <c r="D47" s="95" t="s">
        <v>43</v>
      </c>
      <c r="E47" s="88" t="s">
        <v>37</v>
      </c>
      <c r="F47" s="71" t="s">
        <v>12</v>
      </c>
      <c r="G47" s="97">
        <v>1271186</v>
      </c>
      <c r="H47" s="120">
        <f>G47</f>
        <v>1271186</v>
      </c>
      <c r="I47" s="71" t="s">
        <v>24</v>
      </c>
      <c r="J47" s="71"/>
    </row>
    <row r="48" spans="1:10" ht="57.75" customHeight="1">
      <c r="A48" s="461">
        <v>33</v>
      </c>
      <c r="B48" s="310">
        <v>40</v>
      </c>
      <c r="C48" s="351" t="s">
        <v>453</v>
      </c>
      <c r="D48" s="477" t="s">
        <v>240</v>
      </c>
      <c r="E48" s="365" t="s">
        <v>11</v>
      </c>
      <c r="F48" s="71" t="s">
        <v>12</v>
      </c>
      <c r="G48" s="75">
        <v>16949152</v>
      </c>
      <c r="H48" s="365">
        <f>G48+G49</f>
        <v>36629152</v>
      </c>
      <c r="I48" s="377" t="s">
        <v>13</v>
      </c>
      <c r="J48" s="377" t="s">
        <v>479</v>
      </c>
    </row>
    <row r="49" spans="1:10" ht="27.75" customHeight="1">
      <c r="A49" s="462"/>
      <c r="B49" s="310">
        <v>41</v>
      </c>
      <c r="C49" s="386"/>
      <c r="D49" s="478"/>
      <c r="E49" s="455"/>
      <c r="F49" s="79" t="s">
        <v>170</v>
      </c>
      <c r="G49" s="80">
        <v>19680000</v>
      </c>
      <c r="H49" s="455"/>
      <c r="I49" s="378"/>
      <c r="J49" s="378"/>
    </row>
    <row r="50" spans="1:10">
      <c r="A50" s="451" t="s">
        <v>39</v>
      </c>
      <c r="B50" s="451"/>
      <c r="C50" s="452"/>
      <c r="D50" s="31"/>
      <c r="E50" s="59"/>
      <c r="F50" s="32"/>
      <c r="G50" s="49">
        <f>SUM(G9:G49)</f>
        <v>157672279</v>
      </c>
      <c r="H50" s="41">
        <f>SUM(H9:H49)</f>
        <v>157672279</v>
      </c>
      <c r="I50" s="33"/>
      <c r="J50" s="33"/>
    </row>
    <row r="51" spans="1:10" ht="18" customHeight="1">
      <c r="A51" s="489" t="s">
        <v>41</v>
      </c>
      <c r="B51" s="490"/>
      <c r="C51" s="490"/>
      <c r="D51" s="490"/>
      <c r="E51" s="490"/>
      <c r="F51" s="490"/>
      <c r="G51" s="490"/>
      <c r="H51" s="490"/>
      <c r="I51" s="490"/>
      <c r="J51" s="491"/>
    </row>
    <row r="52" spans="1:10" ht="36">
      <c r="A52" s="287">
        <v>34</v>
      </c>
      <c r="B52" s="311">
        <v>1</v>
      </c>
      <c r="C52" s="290" t="s">
        <v>332</v>
      </c>
      <c r="D52" s="290" t="s">
        <v>44</v>
      </c>
      <c r="E52" s="200" t="s">
        <v>11</v>
      </c>
      <c r="F52" s="282" t="s">
        <v>12</v>
      </c>
      <c r="G52" s="297">
        <v>25000000</v>
      </c>
      <c r="H52" s="297">
        <f>G52</f>
        <v>25000000</v>
      </c>
      <c r="I52" s="282" t="s">
        <v>13</v>
      </c>
      <c r="J52" s="282"/>
    </row>
    <row r="53" spans="1:10" ht="54">
      <c r="A53" s="287">
        <v>35</v>
      </c>
      <c r="B53" s="311">
        <v>2</v>
      </c>
      <c r="C53" s="290" t="s">
        <v>452</v>
      </c>
      <c r="D53" s="290" t="s">
        <v>44</v>
      </c>
      <c r="E53" s="200" t="s">
        <v>11</v>
      </c>
      <c r="F53" s="282" t="s">
        <v>12</v>
      </c>
      <c r="G53" s="297">
        <v>55932202</v>
      </c>
      <c r="H53" s="297">
        <f t="shared" ref="H53:H58" si="3">G53</f>
        <v>55932202</v>
      </c>
      <c r="I53" s="282" t="s">
        <v>13</v>
      </c>
      <c r="J53" s="282"/>
    </row>
    <row r="54" spans="1:10" ht="54">
      <c r="A54" s="100">
        <v>36</v>
      </c>
      <c r="B54" s="311">
        <v>3</v>
      </c>
      <c r="C54" s="85" t="s">
        <v>518</v>
      </c>
      <c r="D54" s="95" t="s">
        <v>44</v>
      </c>
      <c r="E54" s="119" t="s">
        <v>15</v>
      </c>
      <c r="F54" s="123" t="s">
        <v>12</v>
      </c>
      <c r="G54" s="99">
        <v>20909214</v>
      </c>
      <c r="H54" s="207">
        <f t="shared" si="3"/>
        <v>20909214</v>
      </c>
      <c r="I54" s="77" t="s">
        <v>13</v>
      </c>
      <c r="J54" s="77"/>
    </row>
    <row r="55" spans="1:10" ht="36">
      <c r="A55" s="108">
        <v>37</v>
      </c>
      <c r="B55" s="310">
        <v>4</v>
      </c>
      <c r="C55" s="86" t="s">
        <v>521</v>
      </c>
      <c r="D55" s="95" t="s">
        <v>128</v>
      </c>
      <c r="E55" s="88" t="s">
        <v>11</v>
      </c>
      <c r="F55" s="71" t="s">
        <v>12</v>
      </c>
      <c r="G55" s="72">
        <v>108468296</v>
      </c>
      <c r="H55" s="207">
        <f t="shared" si="3"/>
        <v>108468296</v>
      </c>
      <c r="I55" s="71" t="s">
        <v>13</v>
      </c>
      <c r="J55" s="71"/>
    </row>
    <row r="56" spans="1:10" ht="36">
      <c r="A56" s="100">
        <v>38</v>
      </c>
      <c r="B56" s="311">
        <v>5</v>
      </c>
      <c r="C56" s="85" t="s">
        <v>369</v>
      </c>
      <c r="D56" s="337" t="s">
        <v>532</v>
      </c>
      <c r="E56" s="119" t="s">
        <v>17</v>
      </c>
      <c r="F56" s="123" t="s">
        <v>12</v>
      </c>
      <c r="G56" s="99">
        <v>1694915</v>
      </c>
      <c r="H56" s="207">
        <f t="shared" si="3"/>
        <v>1694915</v>
      </c>
      <c r="I56" s="71" t="s">
        <v>24</v>
      </c>
      <c r="J56" s="77"/>
    </row>
    <row r="57" spans="1:10" ht="36">
      <c r="A57" s="100">
        <v>39</v>
      </c>
      <c r="B57" s="311">
        <v>6</v>
      </c>
      <c r="C57" s="83" t="s">
        <v>261</v>
      </c>
      <c r="D57" s="340" t="s">
        <v>532</v>
      </c>
      <c r="E57" s="75" t="s">
        <v>15</v>
      </c>
      <c r="F57" s="71" t="s">
        <v>12</v>
      </c>
      <c r="G57" s="125">
        <v>21186440</v>
      </c>
      <c r="H57" s="207">
        <f t="shared" si="3"/>
        <v>21186440</v>
      </c>
      <c r="I57" s="124" t="s">
        <v>13</v>
      </c>
      <c r="J57" s="75"/>
    </row>
    <row r="58" spans="1:10" ht="36">
      <c r="A58" s="100">
        <v>40</v>
      </c>
      <c r="B58" s="311">
        <v>7</v>
      </c>
      <c r="C58" s="138" t="s">
        <v>457</v>
      </c>
      <c r="D58" s="124" t="s">
        <v>241</v>
      </c>
      <c r="E58" s="133" t="s">
        <v>17</v>
      </c>
      <c r="F58" s="71" t="s">
        <v>170</v>
      </c>
      <c r="G58" s="125">
        <v>300000</v>
      </c>
      <c r="H58" s="207">
        <f t="shared" si="3"/>
        <v>300000</v>
      </c>
      <c r="I58" s="124" t="s">
        <v>16</v>
      </c>
      <c r="J58" s="136"/>
    </row>
    <row r="59" spans="1:10" ht="36">
      <c r="A59" s="461">
        <v>41</v>
      </c>
      <c r="B59" s="311">
        <v>8</v>
      </c>
      <c r="C59" s="449" t="s">
        <v>153</v>
      </c>
      <c r="D59" s="351" t="s">
        <v>260</v>
      </c>
      <c r="E59" s="436" t="s">
        <v>23</v>
      </c>
      <c r="F59" s="123" t="s">
        <v>12</v>
      </c>
      <c r="G59" s="99">
        <v>1565626</v>
      </c>
      <c r="H59" s="447">
        <f>G59+G60+G61</f>
        <v>1935626</v>
      </c>
      <c r="I59" s="377" t="s">
        <v>24</v>
      </c>
      <c r="J59" s="377"/>
    </row>
    <row r="60" spans="1:10">
      <c r="A60" s="483"/>
      <c r="B60" s="311">
        <v>9</v>
      </c>
      <c r="C60" s="470"/>
      <c r="D60" s="352"/>
      <c r="E60" s="484"/>
      <c r="F60" s="123" t="s">
        <v>170</v>
      </c>
      <c r="G60" s="99">
        <v>250000</v>
      </c>
      <c r="H60" s="453"/>
      <c r="I60" s="441"/>
      <c r="J60" s="441"/>
    </row>
    <row r="61" spans="1:10">
      <c r="A61" s="462"/>
      <c r="B61" s="311">
        <v>10</v>
      </c>
      <c r="C61" s="450"/>
      <c r="D61" s="386"/>
      <c r="E61" s="437"/>
      <c r="F61" s="123" t="s">
        <v>329</v>
      </c>
      <c r="G61" s="99">
        <v>120000</v>
      </c>
      <c r="H61" s="448"/>
      <c r="I61" s="378"/>
      <c r="J61" s="378"/>
    </row>
    <row r="62" spans="1:10" ht="54">
      <c r="A62" s="100">
        <v>42</v>
      </c>
      <c r="B62" s="311">
        <v>11</v>
      </c>
      <c r="C62" s="86" t="s">
        <v>262</v>
      </c>
      <c r="D62" s="95" t="s">
        <v>263</v>
      </c>
      <c r="E62" s="88" t="s">
        <v>15</v>
      </c>
      <c r="F62" s="71" t="s">
        <v>12</v>
      </c>
      <c r="G62" s="72">
        <v>4067797</v>
      </c>
      <c r="H62" s="72">
        <f>G62</f>
        <v>4067797</v>
      </c>
      <c r="I62" s="71" t="s">
        <v>24</v>
      </c>
      <c r="J62" s="79"/>
    </row>
    <row r="63" spans="1:10" ht="54">
      <c r="A63" s="100">
        <v>43</v>
      </c>
      <c r="B63" s="311">
        <v>12</v>
      </c>
      <c r="C63" s="87" t="s">
        <v>154</v>
      </c>
      <c r="D63" s="103" t="s">
        <v>264</v>
      </c>
      <c r="E63" s="126" t="s">
        <v>23</v>
      </c>
      <c r="F63" s="71" t="s">
        <v>12</v>
      </c>
      <c r="G63" s="72">
        <v>52540000</v>
      </c>
      <c r="H63" s="203">
        <f t="shared" ref="H63:H65" si="4">G63</f>
        <v>52540000</v>
      </c>
      <c r="I63" s="79" t="s">
        <v>13</v>
      </c>
      <c r="J63" s="127"/>
    </row>
    <row r="64" spans="1:10" ht="36">
      <c r="A64" s="100">
        <v>44</v>
      </c>
      <c r="B64" s="311">
        <v>13</v>
      </c>
      <c r="C64" s="86" t="s">
        <v>45</v>
      </c>
      <c r="D64" s="131" t="s">
        <v>451</v>
      </c>
      <c r="E64" s="130" t="s">
        <v>54</v>
      </c>
      <c r="F64" s="71" t="s">
        <v>27</v>
      </c>
      <c r="G64" s="73">
        <v>2542373</v>
      </c>
      <c r="H64" s="203">
        <f t="shared" si="4"/>
        <v>2542373</v>
      </c>
      <c r="I64" s="71" t="s">
        <v>24</v>
      </c>
      <c r="J64" s="71"/>
    </row>
    <row r="65" spans="1:10" ht="36">
      <c r="A65" s="100">
        <v>45</v>
      </c>
      <c r="B65" s="311">
        <v>14</v>
      </c>
      <c r="C65" s="86" t="s">
        <v>266</v>
      </c>
      <c r="D65" s="95" t="s">
        <v>511</v>
      </c>
      <c r="E65" s="88" t="s">
        <v>54</v>
      </c>
      <c r="F65" s="71" t="s">
        <v>12</v>
      </c>
      <c r="G65" s="72">
        <v>3000000</v>
      </c>
      <c r="H65" s="203">
        <f t="shared" si="4"/>
        <v>3000000</v>
      </c>
      <c r="I65" s="71" t="s">
        <v>24</v>
      </c>
      <c r="J65" s="79"/>
    </row>
    <row r="66" spans="1:10" ht="24" customHeight="1">
      <c r="A66" s="461">
        <v>46</v>
      </c>
      <c r="B66" s="308">
        <v>15</v>
      </c>
      <c r="C66" s="449" t="s">
        <v>438</v>
      </c>
      <c r="D66" s="351" t="s">
        <v>265</v>
      </c>
      <c r="E66" s="436" t="s">
        <v>19</v>
      </c>
      <c r="F66" s="71" t="s">
        <v>27</v>
      </c>
      <c r="G66" s="72">
        <v>3389831</v>
      </c>
      <c r="H66" s="447">
        <f>G66+G67</f>
        <v>8389831</v>
      </c>
      <c r="I66" s="377" t="s">
        <v>13</v>
      </c>
      <c r="J66" s="377"/>
    </row>
    <row r="67" spans="1:10" ht="51" customHeight="1">
      <c r="A67" s="483"/>
      <c r="B67" s="308">
        <v>16</v>
      </c>
      <c r="C67" s="450"/>
      <c r="D67" s="352"/>
      <c r="E67" s="437"/>
      <c r="F67" s="77" t="s">
        <v>12</v>
      </c>
      <c r="G67" s="82">
        <v>5000000</v>
      </c>
      <c r="H67" s="453"/>
      <c r="I67" s="378"/>
      <c r="J67" s="441"/>
    </row>
    <row r="68" spans="1:10" ht="54">
      <c r="A68" s="100">
        <v>47</v>
      </c>
      <c r="B68" s="311">
        <v>17</v>
      </c>
      <c r="C68" s="138" t="s">
        <v>519</v>
      </c>
      <c r="D68" s="137" t="s">
        <v>502</v>
      </c>
      <c r="E68" s="133" t="s">
        <v>15</v>
      </c>
      <c r="F68" s="71" t="s">
        <v>27</v>
      </c>
      <c r="G68" s="73">
        <v>677966</v>
      </c>
      <c r="H68" s="73">
        <f>G68</f>
        <v>677966</v>
      </c>
      <c r="I68" s="71" t="s">
        <v>24</v>
      </c>
      <c r="J68" s="71"/>
    </row>
    <row r="69" spans="1:10" ht="36">
      <c r="A69" s="100">
        <v>48</v>
      </c>
      <c r="B69" s="311">
        <v>18</v>
      </c>
      <c r="C69" s="83" t="s">
        <v>356</v>
      </c>
      <c r="D69" s="124" t="s">
        <v>44</v>
      </c>
      <c r="E69" s="129" t="s">
        <v>17</v>
      </c>
      <c r="F69" s="71" t="s">
        <v>329</v>
      </c>
      <c r="G69" s="125">
        <v>80000</v>
      </c>
      <c r="H69" s="72">
        <f>G69</f>
        <v>80000</v>
      </c>
      <c r="I69" s="124" t="s">
        <v>16</v>
      </c>
      <c r="J69" s="75"/>
    </row>
    <row r="70" spans="1:10" ht="36">
      <c r="A70" s="287">
        <v>49</v>
      </c>
      <c r="B70" s="311">
        <v>19</v>
      </c>
      <c r="C70" s="289" t="s">
        <v>267</v>
      </c>
      <c r="D70" s="124" t="s">
        <v>268</v>
      </c>
      <c r="E70" s="285" t="s">
        <v>54</v>
      </c>
      <c r="F70" s="282" t="s">
        <v>12</v>
      </c>
      <c r="G70" s="125">
        <v>1100000</v>
      </c>
      <c r="H70" s="292">
        <f>G70</f>
        <v>1100000</v>
      </c>
      <c r="I70" s="124" t="s">
        <v>24</v>
      </c>
      <c r="J70" s="285"/>
    </row>
    <row r="71" spans="1:10" s="26" customFormat="1">
      <c r="A71" s="465" t="s">
        <v>46</v>
      </c>
      <c r="B71" s="465"/>
      <c r="C71" s="467"/>
      <c r="D71" s="13"/>
      <c r="E71" s="14"/>
      <c r="F71" s="14"/>
      <c r="G71" s="43">
        <f>SUM(G52:G70)</f>
        <v>307824660</v>
      </c>
      <c r="H71" s="42">
        <f>SUM(H52:H70)</f>
        <v>307824660</v>
      </c>
      <c r="I71" s="16"/>
      <c r="J71" s="16"/>
    </row>
    <row r="72" spans="1:10">
      <c r="A72" s="362" t="s">
        <v>47</v>
      </c>
      <c r="B72" s="363"/>
      <c r="C72" s="363"/>
      <c r="D72" s="363"/>
      <c r="E72" s="363"/>
      <c r="F72" s="363"/>
      <c r="G72" s="363"/>
      <c r="H72" s="363"/>
      <c r="I72" s="363"/>
      <c r="J72" s="364"/>
    </row>
    <row r="73" spans="1:10">
      <c r="A73" s="350">
        <v>50</v>
      </c>
      <c r="B73" s="311">
        <v>1</v>
      </c>
      <c r="C73" s="349" t="s">
        <v>311</v>
      </c>
      <c r="D73" s="515" t="s">
        <v>312</v>
      </c>
      <c r="E73" s="365" t="s">
        <v>23</v>
      </c>
      <c r="F73" s="71" t="s">
        <v>48</v>
      </c>
      <c r="G73" s="72">
        <v>2580830</v>
      </c>
      <c r="H73" s="392">
        <f>G73+G74</f>
        <v>5969830</v>
      </c>
      <c r="I73" s="377" t="s">
        <v>173</v>
      </c>
      <c r="J73" s="365"/>
    </row>
    <row r="74" spans="1:10" ht="36">
      <c r="A74" s="350"/>
      <c r="B74" s="311">
        <v>2</v>
      </c>
      <c r="C74" s="349"/>
      <c r="D74" s="516"/>
      <c r="E74" s="455"/>
      <c r="F74" s="71" t="s">
        <v>223</v>
      </c>
      <c r="G74" s="72">
        <v>3389000</v>
      </c>
      <c r="H74" s="392"/>
      <c r="I74" s="378"/>
      <c r="J74" s="455"/>
    </row>
    <row r="75" spans="1:10" s="26" customFormat="1">
      <c r="A75" s="461">
        <v>51</v>
      </c>
      <c r="B75" s="314">
        <v>3</v>
      </c>
      <c r="C75" s="351" t="s">
        <v>414</v>
      </c>
      <c r="D75" s="353" t="s">
        <v>415</v>
      </c>
      <c r="E75" s="357" t="s">
        <v>23</v>
      </c>
      <c r="F75" s="79" t="s">
        <v>48</v>
      </c>
      <c r="G75" s="94">
        <v>2000000</v>
      </c>
      <c r="H75" s="365">
        <f>G75+G76+G77</f>
        <v>5473754</v>
      </c>
      <c r="I75" s="353" t="s">
        <v>13</v>
      </c>
      <c r="J75" s="365"/>
    </row>
    <row r="76" spans="1:10" s="26" customFormat="1" ht="36">
      <c r="A76" s="483"/>
      <c r="B76" s="314">
        <v>4</v>
      </c>
      <c r="C76" s="352"/>
      <c r="D76" s="354"/>
      <c r="E76" s="358"/>
      <c r="F76" s="79" t="s">
        <v>223</v>
      </c>
      <c r="G76" s="94">
        <v>3389000</v>
      </c>
      <c r="H76" s="366"/>
      <c r="I76" s="354"/>
      <c r="J76" s="366"/>
    </row>
    <row r="77" spans="1:10" ht="36">
      <c r="A77" s="462"/>
      <c r="B77" s="310">
        <v>5</v>
      </c>
      <c r="C77" s="386"/>
      <c r="D77" s="372"/>
      <c r="E77" s="444"/>
      <c r="F77" s="71" t="s">
        <v>12</v>
      </c>
      <c r="G77" s="80">
        <v>84754</v>
      </c>
      <c r="H77" s="455"/>
      <c r="I77" s="372"/>
      <c r="J77" s="455"/>
    </row>
    <row r="78" spans="1:10">
      <c r="A78" s="390">
        <v>52</v>
      </c>
      <c r="B78" s="311">
        <v>6</v>
      </c>
      <c r="C78" s="456" t="s">
        <v>345</v>
      </c>
      <c r="D78" s="456" t="s">
        <v>346</v>
      </c>
      <c r="E78" s="456" t="s">
        <v>17</v>
      </c>
      <c r="F78" s="65" t="s">
        <v>48</v>
      </c>
      <c r="G78" s="74">
        <v>750000</v>
      </c>
      <c r="H78" s="371">
        <f>G78+G79</f>
        <v>2257000</v>
      </c>
      <c r="I78" s="456" t="s">
        <v>24</v>
      </c>
      <c r="J78" s="390"/>
    </row>
    <row r="79" spans="1:10" ht="36">
      <c r="A79" s="390"/>
      <c r="B79" s="311">
        <v>7</v>
      </c>
      <c r="C79" s="456"/>
      <c r="D79" s="456"/>
      <c r="E79" s="456"/>
      <c r="F79" s="83" t="s">
        <v>31</v>
      </c>
      <c r="G79" s="74">
        <v>1507000</v>
      </c>
      <c r="H79" s="371"/>
      <c r="I79" s="456"/>
      <c r="J79" s="390"/>
    </row>
    <row r="80" spans="1:10" s="26" customFormat="1" ht="36">
      <c r="A80" s="181">
        <v>53</v>
      </c>
      <c r="B80" s="314">
        <v>8</v>
      </c>
      <c r="C80" s="169" t="s">
        <v>313</v>
      </c>
      <c r="D80" s="67" t="s">
        <v>312</v>
      </c>
      <c r="E80" s="63" t="s">
        <v>15</v>
      </c>
      <c r="F80" s="79" t="s">
        <v>48</v>
      </c>
      <c r="G80" s="94">
        <v>169492</v>
      </c>
      <c r="H80" s="94">
        <f>G80</f>
        <v>169492</v>
      </c>
      <c r="I80" s="67" t="s">
        <v>16</v>
      </c>
      <c r="J80" s="94"/>
    </row>
    <row r="81" spans="1:10" s="26" customFormat="1" ht="36">
      <c r="A81" s="357">
        <v>54</v>
      </c>
      <c r="B81" s="314">
        <v>9</v>
      </c>
      <c r="C81" s="449" t="s">
        <v>324</v>
      </c>
      <c r="D81" s="477" t="s">
        <v>323</v>
      </c>
      <c r="E81" s="357" t="s">
        <v>17</v>
      </c>
      <c r="F81" s="71" t="s">
        <v>155</v>
      </c>
      <c r="G81" s="72">
        <v>4237000</v>
      </c>
      <c r="H81" s="447">
        <f>G81+G82+G83</f>
        <v>8071088</v>
      </c>
      <c r="I81" s="353" t="s">
        <v>13</v>
      </c>
      <c r="J81" s="445"/>
    </row>
    <row r="82" spans="1:10" s="26" customFormat="1" ht="36">
      <c r="A82" s="358"/>
      <c r="B82" s="311">
        <v>10</v>
      </c>
      <c r="C82" s="470"/>
      <c r="D82" s="488"/>
      <c r="E82" s="358"/>
      <c r="F82" s="71" t="s">
        <v>269</v>
      </c>
      <c r="G82" s="72">
        <v>196800</v>
      </c>
      <c r="H82" s="453"/>
      <c r="I82" s="354"/>
      <c r="J82" s="446"/>
    </row>
    <row r="83" spans="1:10" s="26" customFormat="1">
      <c r="A83" s="444"/>
      <c r="B83" s="311">
        <v>11</v>
      </c>
      <c r="C83" s="450"/>
      <c r="D83" s="478"/>
      <c r="E83" s="444"/>
      <c r="F83" s="71" t="s">
        <v>48</v>
      </c>
      <c r="G83" s="72">
        <v>3637288</v>
      </c>
      <c r="H83" s="448"/>
      <c r="I83" s="372"/>
      <c r="J83" s="511"/>
    </row>
    <row r="84" spans="1:10" s="26" customFormat="1" ht="36">
      <c r="A84" s="172">
        <v>55</v>
      </c>
      <c r="B84" s="311">
        <v>12</v>
      </c>
      <c r="C84" s="180" t="s">
        <v>476</v>
      </c>
      <c r="D84" s="188" t="s">
        <v>416</v>
      </c>
      <c r="E84" s="176" t="s">
        <v>17</v>
      </c>
      <c r="F84" s="174" t="s">
        <v>156</v>
      </c>
      <c r="G84" s="192">
        <v>6058543</v>
      </c>
      <c r="H84" s="192">
        <f>G84</f>
        <v>6058543</v>
      </c>
      <c r="I84" s="174" t="s">
        <v>173</v>
      </c>
      <c r="J84" s="177"/>
    </row>
    <row r="85" spans="1:10" ht="36">
      <c r="A85" s="181">
        <v>56</v>
      </c>
      <c r="B85" s="311">
        <v>13</v>
      </c>
      <c r="C85" s="156" t="s">
        <v>225</v>
      </c>
      <c r="D85" s="84" t="s">
        <v>226</v>
      </c>
      <c r="E85" s="176" t="s">
        <v>11</v>
      </c>
      <c r="F85" s="174" t="s">
        <v>38</v>
      </c>
      <c r="G85" s="187">
        <v>596000</v>
      </c>
      <c r="H85" s="187">
        <f>G85</f>
        <v>596000</v>
      </c>
      <c r="I85" s="174" t="s">
        <v>16</v>
      </c>
      <c r="J85" s="208"/>
    </row>
    <row r="86" spans="1:10" s="22" customFormat="1" ht="36">
      <c r="A86" s="350">
        <v>57</v>
      </c>
      <c r="B86" s="311">
        <v>14</v>
      </c>
      <c r="C86" s="449" t="s">
        <v>333</v>
      </c>
      <c r="D86" s="487" t="s">
        <v>270</v>
      </c>
      <c r="E86" s="365" t="s">
        <v>17</v>
      </c>
      <c r="F86" s="71" t="s">
        <v>157</v>
      </c>
      <c r="G86" s="73">
        <v>8474576</v>
      </c>
      <c r="H86" s="479">
        <f>G87+G86</f>
        <v>13364406</v>
      </c>
      <c r="I86" s="390" t="s">
        <v>13</v>
      </c>
      <c r="J86" s="365"/>
    </row>
    <row r="87" spans="1:10" s="22" customFormat="1">
      <c r="A87" s="350"/>
      <c r="B87" s="135">
        <v>15</v>
      </c>
      <c r="C87" s="450"/>
      <c r="D87" s="487"/>
      <c r="E87" s="455"/>
      <c r="F87" s="65" t="s">
        <v>48</v>
      </c>
      <c r="G87" s="74">
        <v>4889830</v>
      </c>
      <c r="H87" s="479"/>
      <c r="I87" s="390"/>
      <c r="J87" s="455"/>
    </row>
    <row r="88" spans="1:10" ht="180" customHeight="1">
      <c r="A88" s="287">
        <v>58</v>
      </c>
      <c r="B88" s="135">
        <v>16</v>
      </c>
      <c r="C88" s="293" t="s">
        <v>429</v>
      </c>
      <c r="D88" s="294" t="s">
        <v>428</v>
      </c>
      <c r="E88" s="285" t="s">
        <v>17</v>
      </c>
      <c r="F88" s="289" t="s">
        <v>48</v>
      </c>
      <c r="G88" s="296">
        <v>5500000</v>
      </c>
      <c r="H88" s="296">
        <f>G88</f>
        <v>5500000</v>
      </c>
      <c r="I88" s="282" t="s">
        <v>13</v>
      </c>
      <c r="J88" s="285"/>
    </row>
    <row r="89" spans="1:10" s="22" customFormat="1" ht="36">
      <c r="A89" s="139">
        <v>59</v>
      </c>
      <c r="B89" s="135">
        <v>17</v>
      </c>
      <c r="C89" s="289" t="s">
        <v>183</v>
      </c>
      <c r="D89" s="289" t="s">
        <v>184</v>
      </c>
      <c r="E89" s="289" t="s">
        <v>17</v>
      </c>
      <c r="F89" s="283" t="s">
        <v>48</v>
      </c>
      <c r="G89" s="296">
        <v>1000000</v>
      </c>
      <c r="H89" s="296">
        <f>G89</f>
        <v>1000000</v>
      </c>
      <c r="I89" s="289" t="s">
        <v>24</v>
      </c>
      <c r="J89" s="289"/>
    </row>
    <row r="90" spans="1:10" s="313" customFormat="1" ht="54">
      <c r="A90" s="202">
        <v>60</v>
      </c>
      <c r="B90" s="144">
        <v>18</v>
      </c>
      <c r="C90" s="265" t="s">
        <v>430</v>
      </c>
      <c r="D90" s="265" t="s">
        <v>431</v>
      </c>
      <c r="E90" s="265" t="s">
        <v>15</v>
      </c>
      <c r="F90" s="265" t="s">
        <v>48</v>
      </c>
      <c r="G90" s="291">
        <v>4008475</v>
      </c>
      <c r="H90" s="291">
        <f>G90</f>
        <v>4008475</v>
      </c>
      <c r="I90" s="265" t="s">
        <v>24</v>
      </c>
      <c r="J90" s="265"/>
    </row>
    <row r="91" spans="1:10" s="313" customFormat="1" ht="36">
      <c r="A91" s="268">
        <v>61</v>
      </c>
      <c r="B91" s="144">
        <v>19</v>
      </c>
      <c r="C91" s="288" t="s">
        <v>220</v>
      </c>
      <c r="D91" s="288" t="s">
        <v>168</v>
      </c>
      <c r="E91" s="288" t="s">
        <v>19</v>
      </c>
      <c r="F91" s="266" t="s">
        <v>48</v>
      </c>
      <c r="G91" s="291">
        <v>185400</v>
      </c>
      <c r="H91" s="288">
        <f>G91</f>
        <v>185400</v>
      </c>
      <c r="I91" s="284" t="s">
        <v>16</v>
      </c>
      <c r="J91" s="265" t="s">
        <v>194</v>
      </c>
    </row>
    <row r="92" spans="1:10" s="313" customFormat="1" ht="36">
      <c r="A92" s="287">
        <v>62</v>
      </c>
      <c r="B92" s="311">
        <v>20</v>
      </c>
      <c r="C92" s="140" t="s">
        <v>364</v>
      </c>
      <c r="D92" s="84" t="s">
        <v>177</v>
      </c>
      <c r="E92" s="285" t="s">
        <v>11</v>
      </c>
      <c r="F92" s="282" t="s">
        <v>201</v>
      </c>
      <c r="G92" s="285">
        <v>1694915</v>
      </c>
      <c r="H92" s="285">
        <v>1694915</v>
      </c>
      <c r="I92" s="289" t="s">
        <v>24</v>
      </c>
      <c r="J92" s="289"/>
    </row>
    <row r="93" spans="1:10" ht="18" customHeight="1">
      <c r="A93" s="433" t="s">
        <v>49</v>
      </c>
      <c r="B93" s="434"/>
      <c r="C93" s="435"/>
      <c r="D93" s="13"/>
      <c r="E93" s="14"/>
      <c r="F93" s="14"/>
      <c r="G93" s="43">
        <f>SUM(G73:G92)</f>
        <v>54348903</v>
      </c>
      <c r="H93" s="42">
        <f>SUM(H73:H92)</f>
        <v>54348903</v>
      </c>
      <c r="I93" s="16"/>
      <c r="J93" s="16"/>
    </row>
    <row r="94" spans="1:10" ht="18" customHeight="1">
      <c r="A94" s="362" t="s">
        <v>50</v>
      </c>
      <c r="B94" s="363"/>
      <c r="C94" s="363"/>
      <c r="D94" s="363"/>
      <c r="E94" s="363"/>
      <c r="F94" s="363"/>
      <c r="G94" s="363"/>
      <c r="H94" s="363"/>
      <c r="I94" s="363"/>
      <c r="J94" s="364"/>
    </row>
    <row r="95" spans="1:10" s="313" customFormat="1" ht="36">
      <c r="A95" s="282">
        <v>63</v>
      </c>
      <c r="B95" s="311">
        <v>1</v>
      </c>
      <c r="C95" s="293" t="s">
        <v>236</v>
      </c>
      <c r="D95" s="143" t="s">
        <v>335</v>
      </c>
      <c r="E95" s="283" t="s">
        <v>21</v>
      </c>
      <c r="F95" s="289" t="s">
        <v>12</v>
      </c>
      <c r="G95" s="286">
        <v>756000000</v>
      </c>
      <c r="H95" s="267">
        <f>G95</f>
        <v>756000000</v>
      </c>
      <c r="I95" s="266" t="s">
        <v>13</v>
      </c>
      <c r="J95" s="265" t="s">
        <v>194</v>
      </c>
    </row>
    <row r="96" spans="1:10" s="313" customFormat="1" ht="54">
      <c r="A96" s="282">
        <v>64</v>
      </c>
      <c r="B96" s="311">
        <v>2</v>
      </c>
      <c r="C96" s="293" t="s">
        <v>370</v>
      </c>
      <c r="D96" s="143" t="s">
        <v>335</v>
      </c>
      <c r="E96" s="266" t="s">
        <v>11</v>
      </c>
      <c r="F96" s="289" t="s">
        <v>12</v>
      </c>
      <c r="G96" s="286">
        <v>8164800</v>
      </c>
      <c r="H96" s="267">
        <f>G96</f>
        <v>8164800</v>
      </c>
      <c r="I96" s="266" t="s">
        <v>13</v>
      </c>
      <c r="J96" s="265"/>
    </row>
    <row r="97" spans="1:10" s="313" customFormat="1" ht="36">
      <c r="A97" s="350">
        <v>65</v>
      </c>
      <c r="B97" s="311">
        <v>3</v>
      </c>
      <c r="C97" s="351" t="s">
        <v>439</v>
      </c>
      <c r="D97" s="461" t="s">
        <v>272</v>
      </c>
      <c r="E97" s="392" t="s">
        <v>15</v>
      </c>
      <c r="F97" s="282" t="s">
        <v>12</v>
      </c>
      <c r="G97" s="297">
        <v>20273496</v>
      </c>
      <c r="H97" s="475">
        <f>G97+G98</f>
        <v>23427196</v>
      </c>
      <c r="I97" s="377" t="s">
        <v>13</v>
      </c>
      <c r="J97" s="369"/>
    </row>
    <row r="98" spans="1:10" s="313" customFormat="1">
      <c r="A98" s="350"/>
      <c r="B98" s="311">
        <v>4</v>
      </c>
      <c r="C98" s="386"/>
      <c r="D98" s="462"/>
      <c r="E98" s="392"/>
      <c r="F98" s="282" t="s">
        <v>170</v>
      </c>
      <c r="G98" s="125">
        <v>3153700</v>
      </c>
      <c r="H98" s="475"/>
      <c r="I98" s="378"/>
      <c r="J98" s="476"/>
    </row>
    <row r="99" spans="1:10" ht="36" customHeight="1">
      <c r="A99" s="250">
        <v>66</v>
      </c>
      <c r="B99" s="251">
        <v>5</v>
      </c>
      <c r="C99" s="246" t="s">
        <v>334</v>
      </c>
      <c r="D99" s="246" t="s">
        <v>440</v>
      </c>
      <c r="E99" s="250" t="s">
        <v>11</v>
      </c>
      <c r="F99" s="255" t="s">
        <v>22</v>
      </c>
      <c r="G99" s="248">
        <v>40305000</v>
      </c>
      <c r="H99" s="248">
        <f>G99</f>
        <v>40305000</v>
      </c>
      <c r="I99" s="255" t="s">
        <v>13</v>
      </c>
      <c r="J99" s="256" t="s">
        <v>194</v>
      </c>
    </row>
    <row r="100" spans="1:10" ht="36" customHeight="1">
      <c r="A100" s="357">
        <v>67</v>
      </c>
      <c r="B100" s="251">
        <v>6</v>
      </c>
      <c r="C100" s="353" t="s">
        <v>198</v>
      </c>
      <c r="D100" s="353" t="s">
        <v>242</v>
      </c>
      <c r="E100" s="357" t="s">
        <v>15</v>
      </c>
      <c r="F100" s="174" t="s">
        <v>170</v>
      </c>
      <c r="G100" s="191">
        <v>1620000</v>
      </c>
      <c r="H100" s="375">
        <f>G100+G101</f>
        <v>19169042</v>
      </c>
      <c r="I100" s="353" t="s">
        <v>13</v>
      </c>
      <c r="J100" s="353"/>
    </row>
    <row r="101" spans="1:10" ht="15" customHeight="1">
      <c r="A101" s="358"/>
      <c r="B101" s="251">
        <v>7</v>
      </c>
      <c r="C101" s="354"/>
      <c r="D101" s="354"/>
      <c r="E101" s="358"/>
      <c r="F101" s="247" t="s">
        <v>12</v>
      </c>
      <c r="G101" s="248">
        <v>17549042</v>
      </c>
      <c r="H101" s="376"/>
      <c r="I101" s="354"/>
      <c r="J101" s="354"/>
    </row>
    <row r="102" spans="1:10" ht="36">
      <c r="A102" s="143">
        <v>68</v>
      </c>
      <c r="B102" s="135">
        <v>8</v>
      </c>
      <c r="C102" s="86" t="s">
        <v>273</v>
      </c>
      <c r="D102" s="85" t="s">
        <v>182</v>
      </c>
      <c r="E102" s="85" t="s">
        <v>15</v>
      </c>
      <c r="F102" s="85" t="s">
        <v>22</v>
      </c>
      <c r="G102" s="74">
        <v>25400000</v>
      </c>
      <c r="H102" s="74">
        <f>G102</f>
        <v>25400000</v>
      </c>
      <c r="I102" s="142" t="s">
        <v>13</v>
      </c>
      <c r="J102" s="256" t="s">
        <v>194</v>
      </c>
    </row>
    <row r="103" spans="1:10" ht="41.25" customHeight="1">
      <c r="A103" s="483">
        <v>69</v>
      </c>
      <c r="B103" s="308">
        <v>9</v>
      </c>
      <c r="C103" s="351" t="s">
        <v>441</v>
      </c>
      <c r="D103" s="351" t="s">
        <v>520</v>
      </c>
      <c r="E103" s="367" t="s">
        <v>11</v>
      </c>
      <c r="F103" s="247" t="s">
        <v>12</v>
      </c>
      <c r="G103" s="244">
        <v>26963098</v>
      </c>
      <c r="H103" s="507">
        <f>G103++G104</f>
        <v>29425598</v>
      </c>
      <c r="I103" s="377" t="s">
        <v>13</v>
      </c>
      <c r="J103" s="504"/>
    </row>
    <row r="104" spans="1:10" ht="27" customHeight="1">
      <c r="A104" s="462"/>
      <c r="B104" s="311">
        <v>10</v>
      </c>
      <c r="C104" s="386"/>
      <c r="D104" s="386"/>
      <c r="E104" s="426"/>
      <c r="F104" s="85" t="s">
        <v>170</v>
      </c>
      <c r="G104" s="141">
        <v>2462500</v>
      </c>
      <c r="H104" s="508"/>
      <c r="I104" s="378"/>
      <c r="J104" s="504"/>
    </row>
    <row r="105" spans="1:10" ht="36">
      <c r="A105" s="350">
        <v>70</v>
      </c>
      <c r="B105" s="311">
        <v>11</v>
      </c>
      <c r="C105" s="349" t="s">
        <v>271</v>
      </c>
      <c r="D105" s="349" t="s">
        <v>52</v>
      </c>
      <c r="E105" s="367" t="s">
        <v>37</v>
      </c>
      <c r="F105" s="71" t="s">
        <v>12</v>
      </c>
      <c r="G105" s="97">
        <v>17000000</v>
      </c>
      <c r="H105" s="475">
        <f>G105+G106</f>
        <v>17400000</v>
      </c>
      <c r="I105" s="377" t="s">
        <v>13</v>
      </c>
      <c r="J105" s="373"/>
    </row>
    <row r="106" spans="1:10" s="3" customFormat="1">
      <c r="A106" s="427"/>
      <c r="B106" s="314">
        <v>12</v>
      </c>
      <c r="C106" s="427"/>
      <c r="D106" s="427"/>
      <c r="E106" s="426"/>
      <c r="F106" s="71" t="s">
        <v>170</v>
      </c>
      <c r="G106" s="97">
        <v>400000</v>
      </c>
      <c r="H106" s="432"/>
      <c r="I106" s="378"/>
      <c r="J106" s="506"/>
    </row>
    <row r="107" spans="1:10" s="3" customFormat="1" ht="36">
      <c r="A107" s="350">
        <v>71</v>
      </c>
      <c r="B107" s="311">
        <v>13</v>
      </c>
      <c r="C107" s="349" t="s">
        <v>53</v>
      </c>
      <c r="D107" s="349" t="s">
        <v>171</v>
      </c>
      <c r="E107" s="367" t="s">
        <v>19</v>
      </c>
      <c r="F107" s="71" t="s">
        <v>12</v>
      </c>
      <c r="G107" s="97">
        <v>17762041</v>
      </c>
      <c r="H107" s="475">
        <f>G107+G108</f>
        <v>19053041</v>
      </c>
      <c r="I107" s="377" t="s">
        <v>13</v>
      </c>
      <c r="J107" s="357"/>
    </row>
    <row r="108" spans="1:10">
      <c r="A108" s="427"/>
      <c r="B108" s="314">
        <v>14</v>
      </c>
      <c r="C108" s="427"/>
      <c r="D108" s="427"/>
      <c r="E108" s="426"/>
      <c r="F108" s="71" t="s">
        <v>170</v>
      </c>
      <c r="G108" s="97">
        <v>1291000</v>
      </c>
      <c r="H108" s="432"/>
      <c r="I108" s="378"/>
      <c r="J108" s="444"/>
    </row>
    <row r="109" spans="1:10" ht="36">
      <c r="A109" s="350">
        <v>72</v>
      </c>
      <c r="B109" s="311">
        <v>15</v>
      </c>
      <c r="C109" s="349" t="s">
        <v>55</v>
      </c>
      <c r="D109" s="349" t="s">
        <v>56</v>
      </c>
      <c r="E109" s="392" t="s">
        <v>20</v>
      </c>
      <c r="F109" s="282" t="s">
        <v>12</v>
      </c>
      <c r="G109" s="297">
        <v>19000000</v>
      </c>
      <c r="H109" s="475">
        <f>G109+G110</f>
        <v>20500000</v>
      </c>
      <c r="I109" s="505" t="s">
        <v>13</v>
      </c>
      <c r="J109" s="504"/>
    </row>
    <row r="110" spans="1:10">
      <c r="A110" s="427"/>
      <c r="B110" s="314">
        <v>16</v>
      </c>
      <c r="C110" s="427"/>
      <c r="D110" s="427"/>
      <c r="E110" s="392"/>
      <c r="F110" s="282" t="s">
        <v>170</v>
      </c>
      <c r="G110" s="297">
        <v>1500000</v>
      </c>
      <c r="H110" s="432"/>
      <c r="I110" s="505"/>
      <c r="J110" s="504"/>
    </row>
    <row r="111" spans="1:10" ht="33" customHeight="1">
      <c r="A111" s="350">
        <v>73</v>
      </c>
      <c r="B111" s="311">
        <v>17</v>
      </c>
      <c r="C111" s="349" t="s">
        <v>442</v>
      </c>
      <c r="D111" s="349" t="s">
        <v>199</v>
      </c>
      <c r="E111" s="475" t="s">
        <v>17</v>
      </c>
      <c r="F111" s="282" t="s">
        <v>12</v>
      </c>
      <c r="G111" s="297">
        <v>15503425</v>
      </c>
      <c r="H111" s="475">
        <f>G111+G112</f>
        <v>18028425</v>
      </c>
      <c r="I111" s="518" t="s">
        <v>13</v>
      </c>
      <c r="J111" s="371"/>
    </row>
    <row r="112" spans="1:10" s="3" customFormat="1">
      <c r="A112" s="350"/>
      <c r="B112" s="311">
        <v>18</v>
      </c>
      <c r="C112" s="349"/>
      <c r="D112" s="349"/>
      <c r="E112" s="475"/>
      <c r="F112" s="282" t="s">
        <v>170</v>
      </c>
      <c r="G112" s="125">
        <v>2525000</v>
      </c>
      <c r="H112" s="475"/>
      <c r="I112" s="518"/>
      <c r="J112" s="371"/>
    </row>
    <row r="113" spans="1:10" ht="36">
      <c r="A113" s="350">
        <v>74</v>
      </c>
      <c r="B113" s="311">
        <v>19</v>
      </c>
      <c r="C113" s="351" t="s">
        <v>443</v>
      </c>
      <c r="D113" s="351" t="s">
        <v>172</v>
      </c>
      <c r="E113" s="367" t="s">
        <v>11</v>
      </c>
      <c r="F113" s="71" t="s">
        <v>12</v>
      </c>
      <c r="G113" s="97">
        <v>28160000</v>
      </c>
      <c r="H113" s="367">
        <f>G113+G114</f>
        <v>29660000</v>
      </c>
      <c r="I113" s="377" t="s">
        <v>13</v>
      </c>
      <c r="J113" s="353" t="s">
        <v>194</v>
      </c>
    </row>
    <row r="114" spans="1:10" s="3" customFormat="1">
      <c r="A114" s="350"/>
      <c r="B114" s="314">
        <v>20</v>
      </c>
      <c r="C114" s="386"/>
      <c r="D114" s="386"/>
      <c r="E114" s="426"/>
      <c r="F114" s="71" t="s">
        <v>170</v>
      </c>
      <c r="G114" s="141">
        <v>1500000</v>
      </c>
      <c r="H114" s="426"/>
      <c r="I114" s="378"/>
      <c r="J114" s="372"/>
    </row>
    <row r="115" spans="1:10">
      <c r="A115" s="357">
        <v>75</v>
      </c>
      <c r="B115" s="314">
        <v>21</v>
      </c>
      <c r="C115" s="353" t="s">
        <v>450</v>
      </c>
      <c r="D115" s="353" t="s">
        <v>449</v>
      </c>
      <c r="E115" s="357" t="s">
        <v>11</v>
      </c>
      <c r="F115" s="71" t="s">
        <v>170</v>
      </c>
      <c r="G115" s="263">
        <v>235000</v>
      </c>
      <c r="H115" s="375">
        <f>G115+G116</f>
        <v>11231061</v>
      </c>
      <c r="I115" s="353" t="s">
        <v>13</v>
      </c>
      <c r="J115" s="357"/>
    </row>
    <row r="116" spans="1:10" ht="30" customHeight="1">
      <c r="A116" s="358"/>
      <c r="B116" s="251">
        <v>22</v>
      </c>
      <c r="C116" s="354"/>
      <c r="D116" s="354"/>
      <c r="E116" s="358"/>
      <c r="F116" s="247" t="s">
        <v>12</v>
      </c>
      <c r="G116" s="248">
        <v>10996061</v>
      </c>
      <c r="H116" s="376"/>
      <c r="I116" s="354"/>
      <c r="J116" s="358"/>
    </row>
    <row r="117" spans="1:10" s="2" customFormat="1" ht="129" customHeight="1">
      <c r="A117" s="357">
        <v>76</v>
      </c>
      <c r="B117" s="251">
        <v>23</v>
      </c>
      <c r="C117" s="353" t="s">
        <v>445</v>
      </c>
      <c r="D117" s="353" t="s">
        <v>446</v>
      </c>
      <c r="E117" s="357" t="s">
        <v>11</v>
      </c>
      <c r="F117" s="245" t="s">
        <v>170</v>
      </c>
      <c r="G117" s="125">
        <v>340800</v>
      </c>
      <c r="H117" s="375">
        <f>G117+G118</f>
        <v>5313220</v>
      </c>
      <c r="I117" s="353" t="s">
        <v>13</v>
      </c>
      <c r="J117" s="357"/>
    </row>
    <row r="118" spans="1:10" ht="99.75" customHeight="1">
      <c r="A118" s="358"/>
      <c r="B118" s="251">
        <v>24</v>
      </c>
      <c r="C118" s="354"/>
      <c r="D118" s="354"/>
      <c r="E118" s="358"/>
      <c r="F118" s="143" t="s">
        <v>12</v>
      </c>
      <c r="G118" s="249">
        <v>4972420</v>
      </c>
      <c r="H118" s="376"/>
      <c r="I118" s="354"/>
      <c r="J118" s="358"/>
    </row>
    <row r="119" spans="1:10" ht="42" customHeight="1">
      <c r="A119" s="355">
        <v>77</v>
      </c>
      <c r="B119" s="144">
        <v>25</v>
      </c>
      <c r="C119" s="353" t="s">
        <v>448</v>
      </c>
      <c r="D119" s="355" t="s">
        <v>447</v>
      </c>
      <c r="E119" s="357" t="s">
        <v>11</v>
      </c>
      <c r="F119" s="247" t="s">
        <v>170</v>
      </c>
      <c r="G119" s="125">
        <v>181000</v>
      </c>
      <c r="H119" s="371">
        <f>G119+G120</f>
        <v>46439136</v>
      </c>
      <c r="I119" s="355" t="s">
        <v>13</v>
      </c>
      <c r="J119" s="369"/>
    </row>
    <row r="120" spans="1:10" ht="63" customHeight="1">
      <c r="A120" s="356"/>
      <c r="B120" s="251">
        <v>26</v>
      </c>
      <c r="C120" s="354"/>
      <c r="D120" s="356"/>
      <c r="E120" s="358"/>
      <c r="F120" s="255" t="s">
        <v>12</v>
      </c>
      <c r="G120" s="249">
        <v>46258136</v>
      </c>
      <c r="H120" s="371"/>
      <c r="I120" s="356"/>
      <c r="J120" s="370"/>
    </row>
    <row r="121" spans="1:10">
      <c r="A121" s="461">
        <v>78</v>
      </c>
      <c r="B121" s="308">
        <v>27</v>
      </c>
      <c r="C121" s="351" t="s">
        <v>510</v>
      </c>
      <c r="D121" s="351" t="s">
        <v>417</v>
      </c>
      <c r="E121" s="365" t="s">
        <v>37</v>
      </c>
      <c r="F121" s="247" t="s">
        <v>170</v>
      </c>
      <c r="G121" s="244">
        <v>720000</v>
      </c>
      <c r="H121" s="367">
        <f>G121+G122</f>
        <v>10963318</v>
      </c>
      <c r="I121" s="355" t="s">
        <v>13</v>
      </c>
      <c r="J121" s="373"/>
    </row>
    <row r="122" spans="1:10" ht="36">
      <c r="A122" s="483"/>
      <c r="B122" s="308">
        <v>28</v>
      </c>
      <c r="C122" s="352"/>
      <c r="D122" s="352"/>
      <c r="E122" s="366"/>
      <c r="F122" s="247" t="s">
        <v>12</v>
      </c>
      <c r="G122" s="244">
        <v>10243318</v>
      </c>
      <c r="H122" s="368"/>
      <c r="I122" s="356"/>
      <c r="J122" s="374"/>
    </row>
    <row r="123" spans="1:10" ht="45.75" customHeight="1">
      <c r="A123" s="181">
        <v>79</v>
      </c>
      <c r="B123" s="311">
        <v>29</v>
      </c>
      <c r="C123" s="184" t="s">
        <v>418</v>
      </c>
      <c r="D123" s="184" t="s">
        <v>419</v>
      </c>
      <c r="E123" s="187" t="s">
        <v>15</v>
      </c>
      <c r="F123" s="174" t="s">
        <v>170</v>
      </c>
      <c r="G123" s="125">
        <v>2241000</v>
      </c>
      <c r="H123" s="187">
        <f>G123</f>
        <v>2241000</v>
      </c>
      <c r="I123" s="174" t="s">
        <v>24</v>
      </c>
      <c r="J123" s="175"/>
    </row>
    <row r="124" spans="1:10" ht="36">
      <c r="A124" s="100">
        <v>80</v>
      </c>
      <c r="B124" s="311">
        <v>30</v>
      </c>
      <c r="C124" s="95" t="s">
        <v>57</v>
      </c>
      <c r="D124" s="95" t="s">
        <v>58</v>
      </c>
      <c r="E124" s="97" t="s">
        <v>11</v>
      </c>
      <c r="F124" s="71" t="s">
        <v>12</v>
      </c>
      <c r="G124" s="97">
        <v>6541186</v>
      </c>
      <c r="H124" s="97">
        <f>G124</f>
        <v>6541186</v>
      </c>
      <c r="I124" s="71" t="s">
        <v>13</v>
      </c>
      <c r="J124" s="52"/>
    </row>
    <row r="125" spans="1:10" ht="36">
      <c r="A125" s="283">
        <v>81</v>
      </c>
      <c r="B125" s="314">
        <v>31</v>
      </c>
      <c r="C125" s="289" t="s">
        <v>325</v>
      </c>
      <c r="D125" s="289" t="s">
        <v>51</v>
      </c>
      <c r="E125" s="283" t="s">
        <v>11</v>
      </c>
      <c r="F125" s="283" t="s">
        <v>170</v>
      </c>
      <c r="G125" s="286">
        <v>250000</v>
      </c>
      <c r="H125" s="286">
        <f>G125</f>
        <v>250000</v>
      </c>
      <c r="I125" s="124" t="s">
        <v>16</v>
      </c>
      <c r="J125" s="295"/>
    </row>
    <row r="126" spans="1:10" ht="36">
      <c r="A126" s="283">
        <v>82</v>
      </c>
      <c r="B126" s="314">
        <v>32</v>
      </c>
      <c r="C126" s="293" t="s">
        <v>315</v>
      </c>
      <c r="D126" s="146" t="s">
        <v>182</v>
      </c>
      <c r="E126" s="200" t="s">
        <v>21</v>
      </c>
      <c r="F126" s="282" t="s">
        <v>86</v>
      </c>
      <c r="G126" s="292">
        <v>2000000</v>
      </c>
      <c r="H126" s="292">
        <f>G126</f>
        <v>2000000</v>
      </c>
      <c r="I126" s="282" t="s">
        <v>24</v>
      </c>
      <c r="J126" s="295"/>
    </row>
    <row r="127" spans="1:10" s="3" customFormat="1" ht="18" customHeight="1">
      <c r="A127" s="359" t="s">
        <v>59</v>
      </c>
      <c r="B127" s="360"/>
      <c r="C127" s="361"/>
      <c r="D127" s="28"/>
      <c r="E127" s="60"/>
      <c r="F127" s="60"/>
      <c r="G127" s="51">
        <f>SUM(G95:G126)</f>
        <v>1091512023</v>
      </c>
      <c r="H127" s="51">
        <f>SUM(H95:H126)</f>
        <v>1091512023</v>
      </c>
      <c r="I127" s="30"/>
      <c r="J127" s="30"/>
    </row>
    <row r="128" spans="1:10" ht="24.75" customHeight="1">
      <c r="A128" s="362" t="s">
        <v>60</v>
      </c>
      <c r="B128" s="363"/>
      <c r="C128" s="363"/>
      <c r="D128" s="363"/>
      <c r="E128" s="363"/>
      <c r="F128" s="363"/>
      <c r="G128" s="363"/>
      <c r="H128" s="363"/>
      <c r="I128" s="363"/>
      <c r="J128" s="364"/>
    </row>
    <row r="129" spans="1:10" ht="36">
      <c r="A129" s="71">
        <v>83</v>
      </c>
      <c r="B129" s="311">
        <v>1</v>
      </c>
      <c r="C129" s="184" t="s">
        <v>61</v>
      </c>
      <c r="D129" s="174" t="s">
        <v>62</v>
      </c>
      <c r="E129" s="176" t="s">
        <v>11</v>
      </c>
      <c r="F129" s="174" t="s">
        <v>12</v>
      </c>
      <c r="G129" s="187">
        <v>1000000</v>
      </c>
      <c r="H129" s="187">
        <f>G129</f>
        <v>1000000</v>
      </c>
      <c r="I129" s="174" t="s">
        <v>24</v>
      </c>
      <c r="J129" s="54"/>
    </row>
    <row r="130" spans="1:10" ht="36">
      <c r="A130" s="71">
        <v>84</v>
      </c>
      <c r="B130" s="311">
        <v>2</v>
      </c>
      <c r="C130" s="184" t="s">
        <v>158</v>
      </c>
      <c r="D130" s="174" t="s">
        <v>131</v>
      </c>
      <c r="E130" s="176" t="s">
        <v>11</v>
      </c>
      <c r="F130" s="174" t="s">
        <v>12</v>
      </c>
      <c r="G130" s="187">
        <v>500000</v>
      </c>
      <c r="H130" s="187">
        <f>G130</f>
        <v>500000</v>
      </c>
      <c r="I130" s="174" t="s">
        <v>16</v>
      </c>
      <c r="J130" s="71"/>
    </row>
    <row r="131" spans="1:10" ht="72">
      <c r="A131" s="147">
        <v>85</v>
      </c>
      <c r="B131" s="315">
        <v>3</v>
      </c>
      <c r="C131" s="182" t="s">
        <v>458</v>
      </c>
      <c r="D131" s="172" t="s">
        <v>275</v>
      </c>
      <c r="E131" s="173" t="s">
        <v>11</v>
      </c>
      <c r="F131" s="171" t="s">
        <v>12</v>
      </c>
      <c r="G131" s="186">
        <v>5000000</v>
      </c>
      <c r="H131" s="186">
        <f>G131</f>
        <v>5000000</v>
      </c>
      <c r="I131" s="174" t="s">
        <v>13</v>
      </c>
      <c r="J131" s="77"/>
    </row>
    <row r="132" spans="1:10" ht="35.25" customHeight="1">
      <c r="A132" s="147">
        <v>86</v>
      </c>
      <c r="B132" s="315">
        <v>4</v>
      </c>
      <c r="C132" s="184" t="s">
        <v>336</v>
      </c>
      <c r="D132" s="181" t="s">
        <v>276</v>
      </c>
      <c r="E132" s="176" t="s">
        <v>15</v>
      </c>
      <c r="F132" s="174" t="s">
        <v>12</v>
      </c>
      <c r="G132" s="187">
        <v>1100000</v>
      </c>
      <c r="H132" s="196">
        <f t="shared" ref="H132:H142" si="5">G132</f>
        <v>1100000</v>
      </c>
      <c r="I132" s="174" t="s">
        <v>24</v>
      </c>
      <c r="J132" s="71"/>
    </row>
    <row r="133" spans="1:10" ht="36">
      <c r="A133" s="189">
        <v>87</v>
      </c>
      <c r="B133" s="335">
        <v>5</v>
      </c>
      <c r="C133" s="149" t="s">
        <v>337</v>
      </c>
      <c r="D133" s="330" t="s">
        <v>159</v>
      </c>
      <c r="E133" s="334" t="s">
        <v>21</v>
      </c>
      <c r="F133" s="328" t="s">
        <v>12</v>
      </c>
      <c r="G133" s="331">
        <v>3500000</v>
      </c>
      <c r="H133" s="333">
        <f t="shared" si="5"/>
        <v>3500000</v>
      </c>
      <c r="I133" s="328" t="s">
        <v>24</v>
      </c>
      <c r="J133" s="328"/>
    </row>
    <row r="134" spans="1:10" ht="36">
      <c r="A134" s="189">
        <v>88</v>
      </c>
      <c r="B134" s="335">
        <v>6</v>
      </c>
      <c r="C134" s="329" t="s">
        <v>388</v>
      </c>
      <c r="D134" s="330" t="s">
        <v>159</v>
      </c>
      <c r="E134" s="334" t="s">
        <v>11</v>
      </c>
      <c r="F134" s="328" t="s">
        <v>12</v>
      </c>
      <c r="G134" s="333">
        <v>300000</v>
      </c>
      <c r="H134" s="333">
        <f t="shared" si="5"/>
        <v>300000</v>
      </c>
      <c r="I134" s="328" t="s">
        <v>406</v>
      </c>
      <c r="J134" s="328"/>
    </row>
    <row r="135" spans="1:10" s="3" customFormat="1" ht="33" customHeight="1">
      <c r="A135" s="189">
        <v>89</v>
      </c>
      <c r="B135" s="335">
        <v>7</v>
      </c>
      <c r="C135" s="334" t="s">
        <v>161</v>
      </c>
      <c r="D135" s="151" t="s">
        <v>64</v>
      </c>
      <c r="E135" s="334" t="s">
        <v>21</v>
      </c>
      <c r="F135" s="328" t="s">
        <v>12</v>
      </c>
      <c r="G135" s="333">
        <v>300000</v>
      </c>
      <c r="H135" s="333">
        <f t="shared" si="5"/>
        <v>300000</v>
      </c>
      <c r="I135" s="328" t="s">
        <v>16</v>
      </c>
      <c r="J135" s="332"/>
    </row>
    <row r="136" spans="1:10" s="3" customFormat="1" ht="36">
      <c r="A136" s="189">
        <v>90</v>
      </c>
      <c r="B136" s="335">
        <v>8</v>
      </c>
      <c r="C136" s="329" t="s">
        <v>65</v>
      </c>
      <c r="D136" s="330" t="s">
        <v>160</v>
      </c>
      <c r="E136" s="334" t="s">
        <v>21</v>
      </c>
      <c r="F136" s="328" t="s">
        <v>12</v>
      </c>
      <c r="G136" s="333">
        <v>1000000</v>
      </c>
      <c r="H136" s="333">
        <f t="shared" si="5"/>
        <v>1000000</v>
      </c>
      <c r="I136" s="328" t="s">
        <v>24</v>
      </c>
      <c r="J136" s="332"/>
    </row>
    <row r="137" spans="1:10" ht="36">
      <c r="A137" s="147">
        <v>91</v>
      </c>
      <c r="B137" s="315">
        <v>9</v>
      </c>
      <c r="C137" s="184" t="s">
        <v>132</v>
      </c>
      <c r="D137" s="181" t="s">
        <v>525</v>
      </c>
      <c r="E137" s="176" t="s">
        <v>11</v>
      </c>
      <c r="F137" s="174" t="s">
        <v>12</v>
      </c>
      <c r="G137" s="187">
        <v>4000000</v>
      </c>
      <c r="H137" s="196">
        <f t="shared" si="5"/>
        <v>4000000</v>
      </c>
      <c r="I137" s="174" t="s">
        <v>24</v>
      </c>
      <c r="J137" s="71"/>
    </row>
    <row r="138" spans="1:10" ht="54">
      <c r="A138" s="147">
        <v>92</v>
      </c>
      <c r="B138" s="315">
        <v>10</v>
      </c>
      <c r="C138" s="180" t="s">
        <v>390</v>
      </c>
      <c r="D138" s="190" t="s">
        <v>503</v>
      </c>
      <c r="E138" s="176" t="s">
        <v>11</v>
      </c>
      <c r="F138" s="174" t="s">
        <v>12</v>
      </c>
      <c r="G138" s="318">
        <v>92557500</v>
      </c>
      <c r="H138" s="317">
        <f t="shared" si="5"/>
        <v>92557500</v>
      </c>
      <c r="I138" s="174" t="s">
        <v>13</v>
      </c>
      <c r="J138" s="71"/>
    </row>
    <row r="139" spans="1:10" ht="72">
      <c r="A139" s="147">
        <v>93</v>
      </c>
      <c r="B139" s="315">
        <v>11</v>
      </c>
      <c r="C139" s="184" t="s">
        <v>338</v>
      </c>
      <c r="D139" s="181" t="s">
        <v>136</v>
      </c>
      <c r="E139" s="176" t="s">
        <v>11</v>
      </c>
      <c r="F139" s="174" t="s">
        <v>12</v>
      </c>
      <c r="G139" s="187">
        <v>5000000</v>
      </c>
      <c r="H139" s="196">
        <f t="shared" si="5"/>
        <v>5000000</v>
      </c>
      <c r="I139" s="174" t="s">
        <v>13</v>
      </c>
      <c r="J139" s="71" t="s">
        <v>436</v>
      </c>
    </row>
    <row r="140" spans="1:10" ht="52.5" customHeight="1">
      <c r="A140" s="189">
        <v>94</v>
      </c>
      <c r="B140" s="315">
        <v>12</v>
      </c>
      <c r="C140" s="184" t="s">
        <v>420</v>
      </c>
      <c r="D140" s="181" t="s">
        <v>162</v>
      </c>
      <c r="E140" s="176" t="s">
        <v>17</v>
      </c>
      <c r="F140" s="174" t="s">
        <v>12</v>
      </c>
      <c r="G140" s="187">
        <v>2300000</v>
      </c>
      <c r="H140" s="196">
        <f t="shared" si="5"/>
        <v>2300000</v>
      </c>
      <c r="I140" s="174" t="s">
        <v>24</v>
      </c>
      <c r="J140" s="171"/>
    </row>
    <row r="141" spans="1:10" ht="36">
      <c r="A141" s="147">
        <v>95</v>
      </c>
      <c r="B141" s="315">
        <v>13</v>
      </c>
      <c r="C141" s="95" t="s">
        <v>274</v>
      </c>
      <c r="D141" s="100" t="s">
        <v>63</v>
      </c>
      <c r="E141" s="75" t="s">
        <v>11</v>
      </c>
      <c r="F141" s="71" t="s">
        <v>12</v>
      </c>
      <c r="G141" s="97">
        <v>1500000</v>
      </c>
      <c r="H141" s="196">
        <f t="shared" si="5"/>
        <v>1500000</v>
      </c>
      <c r="I141" s="71" t="s">
        <v>24</v>
      </c>
      <c r="J141" s="152"/>
    </row>
    <row r="142" spans="1:10" ht="36">
      <c r="A142" s="147">
        <v>96</v>
      </c>
      <c r="B142" s="315">
        <v>14</v>
      </c>
      <c r="C142" s="95" t="s">
        <v>298</v>
      </c>
      <c r="D142" s="287" t="s">
        <v>504</v>
      </c>
      <c r="E142" s="75" t="s">
        <v>15</v>
      </c>
      <c r="F142" s="71" t="s">
        <v>27</v>
      </c>
      <c r="G142" s="97">
        <v>847458</v>
      </c>
      <c r="H142" s="196">
        <f t="shared" si="5"/>
        <v>847458</v>
      </c>
      <c r="I142" s="71" t="s">
        <v>24</v>
      </c>
      <c r="J142" s="77"/>
    </row>
    <row r="143" spans="1:10" ht="24" customHeight="1">
      <c r="A143" s="465" t="s">
        <v>66</v>
      </c>
      <c r="B143" s="465"/>
      <c r="C143" s="465"/>
      <c r="D143" s="13"/>
      <c r="E143" s="14"/>
      <c r="F143" s="14"/>
      <c r="G143" s="42">
        <f>SUM(G129:G142)</f>
        <v>118904958</v>
      </c>
      <c r="H143" s="43">
        <f>SUM(H129:H142)</f>
        <v>118904958</v>
      </c>
      <c r="I143" s="16"/>
      <c r="J143" s="16"/>
    </row>
    <row r="144" spans="1:10" ht="24" customHeight="1">
      <c r="A144" s="517" t="s">
        <v>67</v>
      </c>
      <c r="B144" s="517"/>
      <c r="C144" s="517"/>
      <c r="D144" s="17"/>
      <c r="E144" s="18"/>
      <c r="F144" s="18"/>
      <c r="G144" s="50">
        <f>G143+G127+G93+G71+G50</f>
        <v>1730262823</v>
      </c>
      <c r="H144" s="44">
        <f>H143+H127+H93+H71+H50</f>
        <v>1730262823</v>
      </c>
      <c r="I144" s="19" t="s">
        <v>40</v>
      </c>
      <c r="J144" s="19" t="s">
        <v>40</v>
      </c>
    </row>
    <row r="145" spans="1:10" ht="24.75" customHeight="1">
      <c r="A145" s="496" t="s">
        <v>68</v>
      </c>
      <c r="B145" s="497"/>
      <c r="C145" s="497"/>
      <c r="D145" s="497"/>
      <c r="E145" s="497"/>
      <c r="F145" s="497"/>
      <c r="G145" s="497"/>
      <c r="H145" s="497"/>
      <c r="I145" s="497"/>
      <c r="J145" s="498"/>
    </row>
    <row r="146" spans="1:10" ht="24" customHeight="1">
      <c r="A146" s="362" t="s">
        <v>69</v>
      </c>
      <c r="B146" s="363"/>
      <c r="C146" s="363"/>
      <c r="D146" s="363"/>
      <c r="E146" s="363"/>
      <c r="F146" s="363"/>
      <c r="G146" s="363"/>
      <c r="H146" s="363"/>
      <c r="I146" s="363"/>
      <c r="J146" s="364"/>
    </row>
    <row r="147" spans="1:10">
      <c r="A147" s="349">
        <v>97</v>
      </c>
      <c r="B147" s="311">
        <v>1</v>
      </c>
      <c r="C147" s="353" t="s">
        <v>299</v>
      </c>
      <c r="D147" s="351" t="s">
        <v>243</v>
      </c>
      <c r="E147" s="473" t="s">
        <v>15</v>
      </c>
      <c r="F147" s="95" t="s">
        <v>26</v>
      </c>
      <c r="G147" s="75">
        <v>3000000</v>
      </c>
      <c r="H147" s="367">
        <f>G147+G148</f>
        <v>3847457</v>
      </c>
      <c r="I147" s="377" t="s">
        <v>24</v>
      </c>
      <c r="J147" s="355" t="s">
        <v>436</v>
      </c>
    </row>
    <row r="148" spans="1:10" ht="36">
      <c r="A148" s="349"/>
      <c r="B148" s="311">
        <v>2</v>
      </c>
      <c r="C148" s="372"/>
      <c r="D148" s="386"/>
      <c r="E148" s="474"/>
      <c r="F148" s="95" t="s">
        <v>12</v>
      </c>
      <c r="G148" s="75">
        <v>847457</v>
      </c>
      <c r="H148" s="426"/>
      <c r="I148" s="378"/>
      <c r="J148" s="481"/>
    </row>
    <row r="149" spans="1:10" ht="144">
      <c r="A149" s="131">
        <v>98</v>
      </c>
      <c r="B149" s="311">
        <v>3</v>
      </c>
      <c r="C149" s="153" t="s">
        <v>300</v>
      </c>
      <c r="D149" s="84" t="s">
        <v>495</v>
      </c>
      <c r="E149" s="84" t="s">
        <v>11</v>
      </c>
      <c r="F149" s="84" t="s">
        <v>26</v>
      </c>
      <c r="G149" s="97">
        <v>8500000</v>
      </c>
      <c r="H149" s="97">
        <f>G149</f>
        <v>8500000</v>
      </c>
      <c r="I149" s="79" t="s">
        <v>13</v>
      </c>
      <c r="J149" s="85" t="s">
        <v>480</v>
      </c>
    </row>
    <row r="150" spans="1:10" ht="54" customHeight="1">
      <c r="A150" s="241">
        <v>99</v>
      </c>
      <c r="B150" s="308">
        <v>4</v>
      </c>
      <c r="C150" s="264" t="s">
        <v>459</v>
      </c>
      <c r="D150" s="254" t="s">
        <v>359</v>
      </c>
      <c r="E150" s="254" t="s">
        <v>17</v>
      </c>
      <c r="F150" s="254" t="s">
        <v>26</v>
      </c>
      <c r="G150" s="244">
        <v>3000000</v>
      </c>
      <c r="H150" s="244">
        <f>G150</f>
        <v>3000000</v>
      </c>
      <c r="I150" s="255" t="s">
        <v>24</v>
      </c>
      <c r="J150" s="255" t="s">
        <v>436</v>
      </c>
    </row>
    <row r="151" spans="1:10" s="3" customFormat="1" ht="36">
      <c r="A151" s="100">
        <v>100</v>
      </c>
      <c r="B151" s="311">
        <v>5</v>
      </c>
      <c r="C151" s="95" t="s">
        <v>76</v>
      </c>
      <c r="D151" s="95" t="s">
        <v>75</v>
      </c>
      <c r="E151" s="88" t="s">
        <v>17</v>
      </c>
      <c r="F151" s="71" t="s">
        <v>12</v>
      </c>
      <c r="G151" s="75">
        <v>5084745</v>
      </c>
      <c r="H151" s="97">
        <f t="shared" ref="H151:H152" si="6">G151</f>
        <v>5084745</v>
      </c>
      <c r="I151" s="71" t="s">
        <v>173</v>
      </c>
      <c r="J151" s="85" t="s">
        <v>481</v>
      </c>
    </row>
    <row r="152" spans="1:10" ht="90">
      <c r="A152" s="172">
        <v>101</v>
      </c>
      <c r="B152" s="308">
        <v>6</v>
      </c>
      <c r="C152" s="182" t="s">
        <v>421</v>
      </c>
      <c r="D152" s="182" t="s">
        <v>422</v>
      </c>
      <c r="E152" s="183" t="s">
        <v>17</v>
      </c>
      <c r="F152" s="171" t="s">
        <v>12</v>
      </c>
      <c r="G152" s="173">
        <v>3059321</v>
      </c>
      <c r="H152" s="186">
        <f t="shared" si="6"/>
        <v>3059321</v>
      </c>
      <c r="I152" s="171" t="s">
        <v>24</v>
      </c>
      <c r="J152" s="178" t="s">
        <v>436</v>
      </c>
    </row>
    <row r="153" spans="1:10" ht="54">
      <c r="A153" s="69">
        <v>102</v>
      </c>
      <c r="B153" s="314">
        <v>7</v>
      </c>
      <c r="C153" s="83" t="s">
        <v>133</v>
      </c>
      <c r="D153" s="65" t="s">
        <v>77</v>
      </c>
      <c r="E153" s="88" t="s">
        <v>35</v>
      </c>
      <c r="F153" s="71" t="s">
        <v>12</v>
      </c>
      <c r="G153" s="75">
        <v>1271186</v>
      </c>
      <c r="H153" s="75">
        <f>G153</f>
        <v>1271186</v>
      </c>
      <c r="I153" s="71" t="s">
        <v>24</v>
      </c>
      <c r="J153" s="85" t="s">
        <v>436</v>
      </c>
    </row>
    <row r="154" spans="1:10" ht="54">
      <c r="A154" s="69">
        <v>103</v>
      </c>
      <c r="B154" s="314">
        <v>8</v>
      </c>
      <c r="C154" s="83" t="s">
        <v>340</v>
      </c>
      <c r="D154" s="65" t="s">
        <v>163</v>
      </c>
      <c r="E154" s="88" t="s">
        <v>23</v>
      </c>
      <c r="F154" s="71" t="s">
        <v>12</v>
      </c>
      <c r="G154" s="75">
        <v>1016949</v>
      </c>
      <c r="H154" s="75">
        <f t="shared" ref="H154" si="7">G154</f>
        <v>1016949</v>
      </c>
      <c r="I154" s="71" t="s">
        <v>24</v>
      </c>
      <c r="J154" s="65" t="s">
        <v>482</v>
      </c>
    </row>
    <row r="155" spans="1:10">
      <c r="A155" s="427">
        <v>104</v>
      </c>
      <c r="B155" s="314">
        <v>9</v>
      </c>
      <c r="C155" s="456" t="s">
        <v>460</v>
      </c>
      <c r="D155" s="456" t="s">
        <v>243</v>
      </c>
      <c r="E155" s="387" t="s">
        <v>17</v>
      </c>
      <c r="F155" s="282" t="s">
        <v>170</v>
      </c>
      <c r="G155" s="285">
        <v>820000</v>
      </c>
      <c r="H155" s="392">
        <f>G155+G156</f>
        <v>5057288</v>
      </c>
      <c r="I155" s="390" t="s">
        <v>13</v>
      </c>
      <c r="J155" s="456" t="s">
        <v>436</v>
      </c>
    </row>
    <row r="156" spans="1:10" ht="42" customHeight="1">
      <c r="A156" s="427"/>
      <c r="B156" s="314">
        <v>10</v>
      </c>
      <c r="C156" s="456"/>
      <c r="D156" s="456"/>
      <c r="E156" s="387"/>
      <c r="F156" s="282" t="s">
        <v>12</v>
      </c>
      <c r="G156" s="285">
        <v>4237288</v>
      </c>
      <c r="H156" s="392"/>
      <c r="I156" s="390"/>
      <c r="J156" s="456"/>
    </row>
    <row r="157" spans="1:10" ht="136.5" customHeight="1">
      <c r="A157" s="287">
        <v>105</v>
      </c>
      <c r="B157" s="311">
        <v>11</v>
      </c>
      <c r="C157" s="324" t="s">
        <v>423</v>
      </c>
      <c r="D157" s="324" t="s">
        <v>341</v>
      </c>
      <c r="E157" s="325" t="s">
        <v>11</v>
      </c>
      <c r="F157" s="322" t="s">
        <v>12</v>
      </c>
      <c r="G157" s="323">
        <v>2796607</v>
      </c>
      <c r="H157" s="323">
        <f>G157</f>
        <v>2796607</v>
      </c>
      <c r="I157" s="322" t="s">
        <v>24</v>
      </c>
      <c r="J157" s="327" t="s">
        <v>482</v>
      </c>
    </row>
    <row r="158" spans="1:10" ht="36">
      <c r="A158" s="100">
        <v>106</v>
      </c>
      <c r="B158" s="311">
        <v>12</v>
      </c>
      <c r="C158" s="324" t="s">
        <v>277</v>
      </c>
      <c r="D158" s="324" t="s">
        <v>278</v>
      </c>
      <c r="E158" s="325" t="s">
        <v>11</v>
      </c>
      <c r="F158" s="322" t="s">
        <v>12</v>
      </c>
      <c r="G158" s="323">
        <v>1610000</v>
      </c>
      <c r="H158" s="323">
        <f>G158</f>
        <v>1610000</v>
      </c>
      <c r="I158" s="322" t="s">
        <v>24</v>
      </c>
      <c r="J158" s="327" t="s">
        <v>436</v>
      </c>
    </row>
    <row r="159" spans="1:10" ht="36">
      <c r="A159" s="461">
        <v>107</v>
      </c>
      <c r="B159" s="311">
        <v>13</v>
      </c>
      <c r="C159" s="349" t="s">
        <v>343</v>
      </c>
      <c r="D159" s="349" t="s">
        <v>70</v>
      </c>
      <c r="E159" s="387" t="s">
        <v>20</v>
      </c>
      <c r="F159" s="322" t="s">
        <v>12</v>
      </c>
      <c r="G159" s="323">
        <v>1016949</v>
      </c>
      <c r="H159" s="392">
        <f>G159+G160</f>
        <v>3135593</v>
      </c>
      <c r="I159" s="390" t="s">
        <v>24</v>
      </c>
      <c r="J159" s="504" t="s">
        <v>194</v>
      </c>
    </row>
    <row r="160" spans="1:10" ht="17.25" customHeight="1">
      <c r="A160" s="462"/>
      <c r="B160" s="308">
        <v>14</v>
      </c>
      <c r="C160" s="349"/>
      <c r="D160" s="349"/>
      <c r="E160" s="387"/>
      <c r="F160" s="322" t="s">
        <v>201</v>
      </c>
      <c r="G160" s="323">
        <v>2118644</v>
      </c>
      <c r="H160" s="392"/>
      <c r="I160" s="390"/>
      <c r="J160" s="504"/>
    </row>
    <row r="161" spans="1:10" ht="36">
      <c r="A161" s="461">
        <v>108</v>
      </c>
      <c r="B161" s="311">
        <v>15</v>
      </c>
      <c r="C161" s="349" t="s">
        <v>425</v>
      </c>
      <c r="D161" s="349" t="s">
        <v>424</v>
      </c>
      <c r="E161" s="387" t="s">
        <v>15</v>
      </c>
      <c r="F161" s="322" t="s">
        <v>12</v>
      </c>
      <c r="G161" s="323">
        <v>10889830</v>
      </c>
      <c r="H161" s="392">
        <f>G161+G162</f>
        <v>15267830</v>
      </c>
      <c r="I161" s="390" t="s">
        <v>13</v>
      </c>
      <c r="J161" s="504" t="s">
        <v>436</v>
      </c>
    </row>
    <row r="162" spans="1:10" ht="51.75" customHeight="1">
      <c r="A162" s="483"/>
      <c r="B162" s="311">
        <v>16</v>
      </c>
      <c r="C162" s="349"/>
      <c r="D162" s="349"/>
      <c r="E162" s="387"/>
      <c r="F162" s="322" t="s">
        <v>170</v>
      </c>
      <c r="G162" s="323">
        <v>4378000</v>
      </c>
      <c r="H162" s="392"/>
      <c r="I162" s="390"/>
      <c r="J162" s="504"/>
    </row>
    <row r="163" spans="1:10" ht="33.75" customHeight="1">
      <c r="A163" s="100">
        <v>109</v>
      </c>
      <c r="B163" s="311">
        <v>17</v>
      </c>
      <c r="C163" s="95" t="s">
        <v>72</v>
      </c>
      <c r="D163" s="95" t="s">
        <v>71</v>
      </c>
      <c r="E163" s="88" t="s">
        <v>17</v>
      </c>
      <c r="F163" s="71" t="s">
        <v>12</v>
      </c>
      <c r="G163" s="74">
        <v>1271186</v>
      </c>
      <c r="H163" s="116">
        <f>G163</f>
        <v>1271186</v>
      </c>
      <c r="I163" s="71" t="s">
        <v>24</v>
      </c>
      <c r="J163" s="145" t="s">
        <v>436</v>
      </c>
    </row>
    <row r="164" spans="1:10" ht="36">
      <c r="A164" s="100">
        <v>110</v>
      </c>
      <c r="B164" s="311">
        <v>18</v>
      </c>
      <c r="C164" s="95" t="s">
        <v>461</v>
      </c>
      <c r="D164" s="86" t="s">
        <v>224</v>
      </c>
      <c r="E164" s="88" t="s">
        <v>17</v>
      </c>
      <c r="F164" s="71" t="s">
        <v>12</v>
      </c>
      <c r="G164" s="75">
        <v>4904746</v>
      </c>
      <c r="H164" s="75">
        <f>G164</f>
        <v>4904746</v>
      </c>
      <c r="I164" s="71" t="s">
        <v>173</v>
      </c>
      <c r="J164" s="145" t="s">
        <v>436</v>
      </c>
    </row>
    <row r="165" spans="1:10" ht="57" customHeight="1">
      <c r="A165" s="100">
        <v>111</v>
      </c>
      <c r="B165" s="311">
        <v>19</v>
      </c>
      <c r="C165" s="95" t="s">
        <v>342</v>
      </c>
      <c r="D165" s="86" t="s">
        <v>78</v>
      </c>
      <c r="E165" s="88" t="s">
        <v>11</v>
      </c>
      <c r="F165" s="71" t="s">
        <v>12</v>
      </c>
      <c r="G165" s="75">
        <v>665000</v>
      </c>
      <c r="H165" s="204">
        <f t="shared" ref="H165:H166" si="8">G165</f>
        <v>665000</v>
      </c>
      <c r="I165" s="71" t="s">
        <v>24</v>
      </c>
      <c r="J165" s="145"/>
    </row>
    <row r="166" spans="1:10" ht="36">
      <c r="A166" s="100">
        <v>112</v>
      </c>
      <c r="B166" s="311">
        <v>20</v>
      </c>
      <c r="C166" s="95" t="s">
        <v>462</v>
      </c>
      <c r="D166" s="95" t="s">
        <v>73</v>
      </c>
      <c r="E166" s="88" t="s">
        <v>20</v>
      </c>
      <c r="F166" s="71" t="s">
        <v>170</v>
      </c>
      <c r="G166" s="75">
        <v>150000</v>
      </c>
      <c r="H166" s="204">
        <f t="shared" si="8"/>
        <v>150000</v>
      </c>
      <c r="I166" s="71" t="s">
        <v>16</v>
      </c>
      <c r="J166" s="154" t="s">
        <v>194</v>
      </c>
    </row>
    <row r="167" spans="1:10" s="3" customFormat="1">
      <c r="A167" s="433" t="s">
        <v>79</v>
      </c>
      <c r="B167" s="434"/>
      <c r="C167" s="435"/>
      <c r="D167" s="13"/>
      <c r="E167" s="14"/>
      <c r="F167" s="14"/>
      <c r="G167" s="42">
        <f>SUM(G147:G166)</f>
        <v>60637908</v>
      </c>
      <c r="H167" s="43">
        <f>SUM(H147:H166)</f>
        <v>60637908</v>
      </c>
      <c r="I167" s="16"/>
      <c r="J167" s="5"/>
    </row>
    <row r="168" spans="1:10">
      <c r="A168" s="362" t="s">
        <v>80</v>
      </c>
      <c r="B168" s="363"/>
      <c r="C168" s="363"/>
      <c r="D168" s="363"/>
      <c r="E168" s="363"/>
      <c r="F168" s="363"/>
      <c r="G168" s="363"/>
      <c r="H168" s="363"/>
      <c r="I168" s="363"/>
      <c r="J168" s="364"/>
    </row>
    <row r="169" spans="1:10" ht="56.25" customHeight="1">
      <c r="A169" s="100">
        <v>113</v>
      </c>
      <c r="B169" s="311">
        <v>1</v>
      </c>
      <c r="C169" s="95" t="s">
        <v>81</v>
      </c>
      <c r="D169" s="95" t="s">
        <v>82</v>
      </c>
      <c r="E169" s="95" t="s">
        <v>21</v>
      </c>
      <c r="F169" s="71" t="s">
        <v>12</v>
      </c>
      <c r="G169" s="75">
        <v>238095000</v>
      </c>
      <c r="H169" s="75">
        <f>G169</f>
        <v>238095000</v>
      </c>
      <c r="I169" s="71" t="s">
        <v>13</v>
      </c>
      <c r="J169" s="71"/>
    </row>
    <row r="170" spans="1:10" ht="33.75" customHeight="1">
      <c r="A170" s="461">
        <v>114</v>
      </c>
      <c r="B170" s="308">
        <v>2</v>
      </c>
      <c r="C170" s="351" t="s">
        <v>344</v>
      </c>
      <c r="D170" s="351" t="s">
        <v>84</v>
      </c>
      <c r="E170" s="353" t="s">
        <v>20</v>
      </c>
      <c r="F170" s="247" t="s">
        <v>85</v>
      </c>
      <c r="G170" s="242">
        <v>650000</v>
      </c>
      <c r="H170" s="365">
        <f>G170+G171</f>
        <v>19697621</v>
      </c>
      <c r="I170" s="377" t="s">
        <v>173</v>
      </c>
      <c r="J170" s="377"/>
    </row>
    <row r="171" spans="1:10" ht="46.5" customHeight="1">
      <c r="A171" s="462"/>
      <c r="B171" s="311">
        <v>3</v>
      </c>
      <c r="C171" s="386"/>
      <c r="D171" s="386"/>
      <c r="E171" s="372"/>
      <c r="F171" s="71" t="s">
        <v>12</v>
      </c>
      <c r="G171" s="75">
        <v>19047621</v>
      </c>
      <c r="H171" s="455"/>
      <c r="I171" s="378"/>
      <c r="J171" s="378"/>
    </row>
    <row r="172" spans="1:10" ht="48.75" customHeight="1">
      <c r="A172" s="172">
        <v>115</v>
      </c>
      <c r="B172" s="308">
        <v>4</v>
      </c>
      <c r="C172" s="182" t="s">
        <v>279</v>
      </c>
      <c r="D172" s="182" t="s">
        <v>280</v>
      </c>
      <c r="E172" s="185" t="s">
        <v>164</v>
      </c>
      <c r="F172" s="171" t="s">
        <v>12</v>
      </c>
      <c r="G172" s="173">
        <v>50000000</v>
      </c>
      <c r="H172" s="173">
        <f>G172</f>
        <v>50000000</v>
      </c>
      <c r="I172" s="171" t="s">
        <v>173</v>
      </c>
      <c r="J172" s="170" t="s">
        <v>483</v>
      </c>
    </row>
    <row r="173" spans="1:10" ht="36">
      <c r="A173" s="287">
        <v>116</v>
      </c>
      <c r="B173" s="311">
        <v>5</v>
      </c>
      <c r="C173" s="290" t="s">
        <v>210</v>
      </c>
      <c r="D173" s="290" t="s">
        <v>280</v>
      </c>
      <c r="E173" s="154" t="s">
        <v>164</v>
      </c>
      <c r="F173" s="282" t="s">
        <v>85</v>
      </c>
      <c r="G173" s="285">
        <v>4000000</v>
      </c>
      <c r="H173" s="285">
        <f>G173</f>
        <v>4000000</v>
      </c>
      <c r="I173" s="282" t="s">
        <v>24</v>
      </c>
      <c r="J173" s="283"/>
    </row>
    <row r="174" spans="1:10" ht="36">
      <c r="A174" s="287">
        <v>117</v>
      </c>
      <c r="B174" s="311">
        <v>6</v>
      </c>
      <c r="C174" s="290" t="s">
        <v>230</v>
      </c>
      <c r="D174" s="290" t="s">
        <v>281</v>
      </c>
      <c r="E174" s="154" t="s">
        <v>17</v>
      </c>
      <c r="F174" s="282" t="s">
        <v>12</v>
      </c>
      <c r="G174" s="285">
        <v>508474</v>
      </c>
      <c r="H174" s="285">
        <f>G174</f>
        <v>508474</v>
      </c>
      <c r="I174" s="282" t="s">
        <v>16</v>
      </c>
      <c r="J174" s="283" t="s">
        <v>194</v>
      </c>
    </row>
    <row r="175" spans="1:10" ht="36">
      <c r="A175" s="100">
        <v>118</v>
      </c>
      <c r="B175" s="311">
        <v>7</v>
      </c>
      <c r="C175" s="95" t="s">
        <v>83</v>
      </c>
      <c r="D175" s="95" t="s">
        <v>282</v>
      </c>
      <c r="E175" s="95" t="s">
        <v>20</v>
      </c>
      <c r="F175" s="71" t="s">
        <v>12</v>
      </c>
      <c r="G175" s="75">
        <v>4237288</v>
      </c>
      <c r="H175" s="75">
        <f t="shared" ref="H175" si="9">G175</f>
        <v>4237288</v>
      </c>
      <c r="I175" s="71" t="s">
        <v>24</v>
      </c>
      <c r="J175" s="177" t="s">
        <v>194</v>
      </c>
    </row>
    <row r="176" spans="1:10" ht="18" customHeight="1">
      <c r="A176" s="433" t="s">
        <v>87</v>
      </c>
      <c r="B176" s="434"/>
      <c r="C176" s="435"/>
      <c r="D176" s="13"/>
      <c r="E176" s="14"/>
      <c r="F176" s="14"/>
      <c r="G176" s="43">
        <f>SUM(G169:G175)</f>
        <v>316538383</v>
      </c>
      <c r="H176" s="43">
        <f>SUM(H169:H175)</f>
        <v>316538383</v>
      </c>
      <c r="I176" s="16"/>
      <c r="J176" s="5"/>
    </row>
    <row r="177" spans="1:10">
      <c r="A177" s="362" t="s">
        <v>88</v>
      </c>
      <c r="B177" s="363"/>
      <c r="C177" s="363"/>
      <c r="D177" s="363"/>
      <c r="E177" s="363"/>
      <c r="F177" s="363"/>
      <c r="G177" s="363"/>
      <c r="H177" s="363"/>
      <c r="I177" s="363"/>
      <c r="J177" s="364"/>
    </row>
    <row r="178" spans="1:10" ht="36">
      <c r="A178" s="350">
        <v>119</v>
      </c>
      <c r="B178" s="311">
        <v>1</v>
      </c>
      <c r="C178" s="351" t="s">
        <v>339</v>
      </c>
      <c r="D178" s="351" t="s">
        <v>74</v>
      </c>
      <c r="E178" s="436" t="s">
        <v>35</v>
      </c>
      <c r="F178" s="71" t="s">
        <v>12</v>
      </c>
      <c r="G178" s="71">
        <v>2542372</v>
      </c>
      <c r="H178" s="377">
        <f>G179+G178</f>
        <v>5542372</v>
      </c>
      <c r="I178" s="377" t="s">
        <v>13</v>
      </c>
      <c r="J178" s="373" t="s">
        <v>194</v>
      </c>
    </row>
    <row r="179" spans="1:10">
      <c r="A179" s="350"/>
      <c r="B179" s="311">
        <v>2</v>
      </c>
      <c r="C179" s="386"/>
      <c r="D179" s="386"/>
      <c r="E179" s="437"/>
      <c r="F179" s="71" t="s">
        <v>48</v>
      </c>
      <c r="G179" s="71">
        <v>3000000</v>
      </c>
      <c r="H179" s="378"/>
      <c r="I179" s="378"/>
      <c r="J179" s="506"/>
    </row>
    <row r="180" spans="1:10" ht="36">
      <c r="A180" s="69">
        <v>120</v>
      </c>
      <c r="B180" s="314">
        <v>3</v>
      </c>
      <c r="C180" s="83" t="s">
        <v>185</v>
      </c>
      <c r="D180" s="65" t="s">
        <v>186</v>
      </c>
      <c r="E180" s="65" t="s">
        <v>11</v>
      </c>
      <c r="F180" s="71" t="s">
        <v>48</v>
      </c>
      <c r="G180" s="75">
        <v>4000000</v>
      </c>
      <c r="H180" s="75">
        <f>G180</f>
        <v>4000000</v>
      </c>
      <c r="I180" s="71" t="s">
        <v>24</v>
      </c>
      <c r="J180" s="83" t="s">
        <v>194</v>
      </c>
    </row>
    <row r="181" spans="1:10" ht="36" customHeight="1">
      <c r="A181" s="69">
        <v>121</v>
      </c>
      <c r="B181" s="314">
        <v>4</v>
      </c>
      <c r="C181" s="83" t="s">
        <v>189</v>
      </c>
      <c r="D181" s="65" t="s">
        <v>190</v>
      </c>
      <c r="E181" s="65" t="s">
        <v>11</v>
      </c>
      <c r="F181" s="71" t="s">
        <v>48</v>
      </c>
      <c r="G181" s="75">
        <v>2542372</v>
      </c>
      <c r="H181" s="75">
        <f>G181</f>
        <v>2542372</v>
      </c>
      <c r="I181" s="71" t="s">
        <v>24</v>
      </c>
      <c r="J181" s="179" t="s">
        <v>194</v>
      </c>
    </row>
    <row r="182" spans="1:10" s="3" customFormat="1" ht="59.25" customHeight="1">
      <c r="A182" s="69">
        <v>122</v>
      </c>
      <c r="B182" s="314">
        <v>5</v>
      </c>
      <c r="C182" s="83" t="s">
        <v>91</v>
      </c>
      <c r="D182" s="83" t="s">
        <v>187</v>
      </c>
      <c r="E182" s="65" t="s">
        <v>11</v>
      </c>
      <c r="F182" s="71" t="s">
        <v>48</v>
      </c>
      <c r="G182" s="75">
        <v>1694914</v>
      </c>
      <c r="H182" s="75">
        <f>G182</f>
        <v>1694914</v>
      </c>
      <c r="I182" s="71" t="s">
        <v>24</v>
      </c>
      <c r="J182" s="83" t="s">
        <v>194</v>
      </c>
    </row>
    <row r="183" spans="1:10" s="3" customFormat="1" ht="90">
      <c r="A183" s="199">
        <v>123</v>
      </c>
      <c r="B183" s="311">
        <v>6</v>
      </c>
      <c r="C183" s="197" t="s">
        <v>463</v>
      </c>
      <c r="D183" s="197" t="s">
        <v>196</v>
      </c>
      <c r="E183" s="194" t="s">
        <v>15</v>
      </c>
      <c r="F183" s="195" t="s">
        <v>48</v>
      </c>
      <c r="G183" s="206">
        <v>220000</v>
      </c>
      <c r="H183" s="206">
        <f>G183</f>
        <v>220000</v>
      </c>
      <c r="I183" s="195" t="s">
        <v>16</v>
      </c>
      <c r="J183" s="195"/>
    </row>
    <row r="184" spans="1:10" ht="54">
      <c r="A184" s="100">
        <v>124</v>
      </c>
      <c r="B184" s="311">
        <v>7</v>
      </c>
      <c r="C184" s="95" t="s">
        <v>219</v>
      </c>
      <c r="D184" s="95" t="s">
        <v>188</v>
      </c>
      <c r="E184" s="65" t="s">
        <v>20</v>
      </c>
      <c r="F184" s="71" t="s">
        <v>48</v>
      </c>
      <c r="G184" s="75">
        <v>300000</v>
      </c>
      <c r="H184" s="75">
        <f t="shared" ref="H184" si="10">G184</f>
        <v>300000</v>
      </c>
      <c r="I184" s="71" t="s">
        <v>16</v>
      </c>
      <c r="J184" s="71" t="s">
        <v>194</v>
      </c>
    </row>
    <row r="185" spans="1:10" ht="36">
      <c r="A185" s="128">
        <v>125</v>
      </c>
      <c r="B185" s="311">
        <v>8</v>
      </c>
      <c r="C185" s="95" t="s">
        <v>365</v>
      </c>
      <c r="D185" s="115" t="s">
        <v>366</v>
      </c>
      <c r="E185" s="61" t="s">
        <v>11</v>
      </c>
      <c r="F185" s="77" t="s">
        <v>48</v>
      </c>
      <c r="G185" s="75">
        <v>1694914</v>
      </c>
      <c r="H185" s="75">
        <f>G185</f>
        <v>1694914</v>
      </c>
      <c r="I185" s="71" t="s">
        <v>24</v>
      </c>
      <c r="J185" s="71" t="s">
        <v>194</v>
      </c>
    </row>
    <row r="186" spans="1:10" ht="72">
      <c r="A186" s="199">
        <v>126</v>
      </c>
      <c r="B186" s="308">
        <v>9</v>
      </c>
      <c r="C186" s="197" t="s">
        <v>517</v>
      </c>
      <c r="D186" s="197" t="s">
        <v>432</v>
      </c>
      <c r="E186" s="194" t="s">
        <v>17</v>
      </c>
      <c r="F186" s="201" t="s">
        <v>48</v>
      </c>
      <c r="G186" s="198">
        <v>3389830</v>
      </c>
      <c r="H186" s="198">
        <f>G186</f>
        <v>3389830</v>
      </c>
      <c r="I186" s="195" t="s">
        <v>24</v>
      </c>
      <c r="J186" s="195"/>
    </row>
    <row r="187" spans="1:10" ht="36">
      <c r="A187" s="199">
        <v>127</v>
      </c>
      <c r="B187" s="311">
        <v>10</v>
      </c>
      <c r="C187" s="115" t="s">
        <v>367</v>
      </c>
      <c r="D187" s="95" t="s">
        <v>180</v>
      </c>
      <c r="E187" s="65" t="s">
        <v>11</v>
      </c>
      <c r="F187" s="201" t="s">
        <v>48</v>
      </c>
      <c r="G187" s="75">
        <v>3000000</v>
      </c>
      <c r="H187" s="198">
        <f t="shared" ref="H187:H188" si="11">G187</f>
        <v>3000000</v>
      </c>
      <c r="I187" s="71" t="s">
        <v>24</v>
      </c>
      <c r="J187" s="77"/>
    </row>
    <row r="188" spans="1:10" ht="36">
      <c r="A188" s="108">
        <v>128</v>
      </c>
      <c r="B188" s="311">
        <v>11</v>
      </c>
      <c r="C188" s="115" t="s">
        <v>368</v>
      </c>
      <c r="D188" s="155" t="s">
        <v>177</v>
      </c>
      <c r="E188" s="62" t="s">
        <v>23</v>
      </c>
      <c r="F188" s="79" t="s">
        <v>48</v>
      </c>
      <c r="G188" s="75">
        <v>1366781</v>
      </c>
      <c r="H188" s="198">
        <f t="shared" si="11"/>
        <v>1366781</v>
      </c>
      <c r="I188" s="71" t="s">
        <v>24</v>
      </c>
      <c r="J188" s="77"/>
    </row>
    <row r="189" spans="1:10" ht="36">
      <c r="A189" s="350">
        <v>129</v>
      </c>
      <c r="B189" s="311">
        <v>12</v>
      </c>
      <c r="C189" s="349" t="s">
        <v>93</v>
      </c>
      <c r="D189" s="514" t="s">
        <v>165</v>
      </c>
      <c r="E189" s="391" t="s">
        <v>17</v>
      </c>
      <c r="F189" s="282" t="s">
        <v>157</v>
      </c>
      <c r="G189" s="285">
        <v>1000000</v>
      </c>
      <c r="H189" s="392">
        <f>G189+G190</f>
        <v>1400000</v>
      </c>
      <c r="I189" s="390" t="s">
        <v>24</v>
      </c>
      <c r="J189" s="390"/>
    </row>
    <row r="190" spans="1:10">
      <c r="A190" s="350"/>
      <c r="B190" s="311">
        <v>13</v>
      </c>
      <c r="C190" s="349"/>
      <c r="D190" s="514"/>
      <c r="E190" s="391"/>
      <c r="F190" s="282" t="s">
        <v>85</v>
      </c>
      <c r="G190" s="285">
        <v>400000</v>
      </c>
      <c r="H190" s="392"/>
      <c r="I190" s="390"/>
      <c r="J190" s="390"/>
    </row>
    <row r="191" spans="1:10" ht="36">
      <c r="A191" s="350">
        <v>130</v>
      </c>
      <c r="B191" s="311">
        <v>14</v>
      </c>
      <c r="C191" s="482" t="s">
        <v>166</v>
      </c>
      <c r="D191" s="349" t="s">
        <v>89</v>
      </c>
      <c r="E191" s="391" t="s">
        <v>23</v>
      </c>
      <c r="F191" s="282" t="s">
        <v>34</v>
      </c>
      <c r="G191" s="297">
        <v>2542372</v>
      </c>
      <c r="H191" s="392">
        <f>G191+G192</f>
        <v>6700372</v>
      </c>
      <c r="I191" s="390" t="s">
        <v>13</v>
      </c>
      <c r="J191" s="390" t="s">
        <v>194</v>
      </c>
    </row>
    <row r="192" spans="1:10">
      <c r="A192" s="350"/>
      <c r="B192" s="314">
        <v>15</v>
      </c>
      <c r="C192" s="482"/>
      <c r="D192" s="349"/>
      <c r="E192" s="391"/>
      <c r="F192" s="282" t="s">
        <v>48</v>
      </c>
      <c r="G192" s="285">
        <v>4158000</v>
      </c>
      <c r="H192" s="392"/>
      <c r="I192" s="390"/>
      <c r="J192" s="390"/>
    </row>
    <row r="193" spans="1:10" ht="36">
      <c r="A193" s="350">
        <v>131</v>
      </c>
      <c r="B193" s="311">
        <v>16</v>
      </c>
      <c r="C193" s="442" t="s">
        <v>284</v>
      </c>
      <c r="D193" s="438" t="s">
        <v>90</v>
      </c>
      <c r="E193" s="442" t="s">
        <v>11</v>
      </c>
      <c r="F193" s="71" t="s">
        <v>34</v>
      </c>
      <c r="G193" s="75">
        <v>1016800</v>
      </c>
      <c r="H193" s="365">
        <f>G193+G194</f>
        <v>6726258</v>
      </c>
      <c r="I193" s="377" t="s">
        <v>13</v>
      </c>
      <c r="J193" s="377" t="s">
        <v>194</v>
      </c>
    </row>
    <row r="194" spans="1:10">
      <c r="A194" s="350"/>
      <c r="B194" s="314">
        <v>17</v>
      </c>
      <c r="C194" s="454"/>
      <c r="D194" s="439"/>
      <c r="E194" s="454"/>
      <c r="F194" s="71" t="s">
        <v>48</v>
      </c>
      <c r="G194" s="75">
        <v>5709458</v>
      </c>
      <c r="H194" s="455"/>
      <c r="I194" s="378"/>
      <c r="J194" s="378"/>
    </row>
    <row r="195" spans="1:10" ht="66.75" customHeight="1">
      <c r="A195" s="100">
        <v>132</v>
      </c>
      <c r="B195" s="311">
        <v>18</v>
      </c>
      <c r="C195" s="95" t="s">
        <v>167</v>
      </c>
      <c r="D195" s="132" t="s">
        <v>89</v>
      </c>
      <c r="E195" s="157" t="s">
        <v>23</v>
      </c>
      <c r="F195" s="71" t="s">
        <v>34</v>
      </c>
      <c r="G195" s="75">
        <v>338984</v>
      </c>
      <c r="H195" s="75">
        <f>G195</f>
        <v>338984</v>
      </c>
      <c r="I195" s="71" t="s">
        <v>16</v>
      </c>
      <c r="J195" s="93" t="s">
        <v>194</v>
      </c>
    </row>
    <row r="196" spans="1:10" ht="58.5" customHeight="1">
      <c r="A196" s="100">
        <v>133</v>
      </c>
      <c r="B196" s="311">
        <v>19</v>
      </c>
      <c r="C196" s="95" t="s">
        <v>523</v>
      </c>
      <c r="D196" s="100" t="s">
        <v>92</v>
      </c>
      <c r="E196" s="157" t="s">
        <v>19</v>
      </c>
      <c r="F196" s="71" t="s">
        <v>34</v>
      </c>
      <c r="G196" s="75">
        <v>118644</v>
      </c>
      <c r="H196" s="75">
        <f>G196</f>
        <v>118644</v>
      </c>
      <c r="I196" s="71" t="s">
        <v>16</v>
      </c>
      <c r="J196" s="93" t="s">
        <v>194</v>
      </c>
    </row>
    <row r="197" spans="1:10" ht="59.25" customHeight="1">
      <c r="A197" s="100">
        <v>134</v>
      </c>
      <c r="B197" s="311">
        <v>20</v>
      </c>
      <c r="C197" s="95" t="s">
        <v>351</v>
      </c>
      <c r="D197" s="100" t="s">
        <v>92</v>
      </c>
      <c r="E197" s="157" t="s">
        <v>17</v>
      </c>
      <c r="F197" s="71" t="s">
        <v>34</v>
      </c>
      <c r="G197" s="75">
        <v>2542373</v>
      </c>
      <c r="H197" s="204">
        <f t="shared" ref="H197:H202" si="12">G197</f>
        <v>2542373</v>
      </c>
      <c r="I197" s="71" t="s">
        <v>24</v>
      </c>
      <c r="J197" s="258"/>
    </row>
    <row r="198" spans="1:10" ht="36">
      <c r="A198" s="100">
        <v>135</v>
      </c>
      <c r="B198" s="311">
        <v>21</v>
      </c>
      <c r="C198" s="95" t="s">
        <v>473</v>
      </c>
      <c r="D198" s="100" t="s">
        <v>92</v>
      </c>
      <c r="E198" s="157" t="s">
        <v>15</v>
      </c>
      <c r="F198" s="71" t="s">
        <v>34</v>
      </c>
      <c r="G198" s="75">
        <v>3958617</v>
      </c>
      <c r="H198" s="204">
        <f t="shared" si="12"/>
        <v>3958617</v>
      </c>
      <c r="I198" s="71" t="s">
        <v>24</v>
      </c>
      <c r="J198" s="93" t="s">
        <v>194</v>
      </c>
    </row>
    <row r="199" spans="1:10" ht="36">
      <c r="A199" s="100">
        <v>136</v>
      </c>
      <c r="B199" s="311">
        <v>22</v>
      </c>
      <c r="C199" s="95" t="s">
        <v>474</v>
      </c>
      <c r="D199" s="100" t="s">
        <v>92</v>
      </c>
      <c r="E199" s="157" t="s">
        <v>19</v>
      </c>
      <c r="F199" s="71" t="s">
        <v>34</v>
      </c>
      <c r="G199" s="75">
        <v>1101694</v>
      </c>
      <c r="H199" s="204">
        <f t="shared" si="12"/>
        <v>1101694</v>
      </c>
      <c r="I199" s="71" t="s">
        <v>24</v>
      </c>
      <c r="J199" s="93" t="s">
        <v>194</v>
      </c>
    </row>
    <row r="200" spans="1:10" ht="36">
      <c r="A200" s="100">
        <v>137</v>
      </c>
      <c r="B200" s="311">
        <v>23</v>
      </c>
      <c r="C200" s="95" t="s">
        <v>285</v>
      </c>
      <c r="D200" s="100" t="s">
        <v>92</v>
      </c>
      <c r="E200" s="157" t="s">
        <v>35</v>
      </c>
      <c r="F200" s="71" t="s">
        <v>34</v>
      </c>
      <c r="G200" s="75">
        <v>423729</v>
      </c>
      <c r="H200" s="204">
        <f t="shared" si="12"/>
        <v>423729</v>
      </c>
      <c r="I200" s="71" t="s">
        <v>16</v>
      </c>
      <c r="J200" s="102"/>
    </row>
    <row r="201" spans="1:10" ht="90">
      <c r="A201" s="100">
        <v>138</v>
      </c>
      <c r="B201" s="311">
        <v>24</v>
      </c>
      <c r="C201" s="95" t="s">
        <v>286</v>
      </c>
      <c r="D201" s="100" t="s">
        <v>287</v>
      </c>
      <c r="E201" s="157" t="s">
        <v>11</v>
      </c>
      <c r="F201" s="71" t="s">
        <v>34</v>
      </c>
      <c r="G201" s="75">
        <v>1016949</v>
      </c>
      <c r="H201" s="204">
        <f t="shared" si="12"/>
        <v>1016949</v>
      </c>
      <c r="I201" s="71" t="s">
        <v>353</v>
      </c>
      <c r="J201" s="102" t="s">
        <v>352</v>
      </c>
    </row>
    <row r="202" spans="1:10" ht="36">
      <c r="A202" s="100">
        <v>139</v>
      </c>
      <c r="B202" s="311">
        <v>25</v>
      </c>
      <c r="C202" s="104" t="s">
        <v>233</v>
      </c>
      <c r="D202" s="104" t="s">
        <v>287</v>
      </c>
      <c r="E202" s="157" t="s">
        <v>17</v>
      </c>
      <c r="F202" s="71" t="s">
        <v>34</v>
      </c>
      <c r="G202" s="75">
        <v>847458</v>
      </c>
      <c r="H202" s="204">
        <f t="shared" si="12"/>
        <v>847458</v>
      </c>
      <c r="I202" s="71" t="s">
        <v>24</v>
      </c>
      <c r="J202" s="93" t="s">
        <v>194</v>
      </c>
    </row>
    <row r="203" spans="1:10" ht="36">
      <c r="A203" s="461">
        <v>140</v>
      </c>
      <c r="B203" s="308">
        <v>26</v>
      </c>
      <c r="C203" s="351" t="s">
        <v>464</v>
      </c>
      <c r="D203" s="461" t="s">
        <v>169</v>
      </c>
      <c r="E203" s="442" t="s">
        <v>17</v>
      </c>
      <c r="F203" s="174" t="s">
        <v>34</v>
      </c>
      <c r="G203" s="173">
        <v>2542372</v>
      </c>
      <c r="H203" s="365">
        <f>G203+G204</f>
        <v>3560372</v>
      </c>
      <c r="I203" s="377" t="s">
        <v>24</v>
      </c>
      <c r="J203" s="445" t="s">
        <v>194</v>
      </c>
    </row>
    <row r="204" spans="1:10" ht="36" customHeight="1">
      <c r="A204" s="483"/>
      <c r="B204" s="308">
        <v>27</v>
      </c>
      <c r="C204" s="352"/>
      <c r="D204" s="462"/>
      <c r="E204" s="443"/>
      <c r="F204" s="195" t="s">
        <v>48</v>
      </c>
      <c r="G204" s="198">
        <v>1018000</v>
      </c>
      <c r="H204" s="366"/>
      <c r="I204" s="441"/>
      <c r="J204" s="446"/>
    </row>
    <row r="205" spans="1:10" ht="33.75" customHeight="1">
      <c r="A205" s="350">
        <v>141</v>
      </c>
      <c r="B205" s="311">
        <v>28</v>
      </c>
      <c r="C205" s="349" t="s">
        <v>426</v>
      </c>
      <c r="D205" s="350" t="s">
        <v>169</v>
      </c>
      <c r="E205" s="391" t="s">
        <v>17</v>
      </c>
      <c r="F205" s="282" t="s">
        <v>34</v>
      </c>
      <c r="G205" s="285">
        <v>4237288</v>
      </c>
      <c r="H205" s="392">
        <f>G205+G206+G207</f>
        <v>7822032</v>
      </c>
      <c r="I205" s="390" t="s">
        <v>13</v>
      </c>
      <c r="J205" s="393" t="s">
        <v>194</v>
      </c>
    </row>
    <row r="206" spans="1:10" ht="24" customHeight="1">
      <c r="A206" s="350"/>
      <c r="B206" s="311">
        <v>29</v>
      </c>
      <c r="C206" s="349"/>
      <c r="D206" s="350"/>
      <c r="E206" s="391"/>
      <c r="F206" s="282" t="s">
        <v>48</v>
      </c>
      <c r="G206" s="285">
        <v>3084744</v>
      </c>
      <c r="H206" s="392"/>
      <c r="I206" s="390"/>
      <c r="J206" s="393"/>
    </row>
    <row r="207" spans="1:10" ht="25.5" customHeight="1">
      <c r="A207" s="350"/>
      <c r="B207" s="311">
        <v>30</v>
      </c>
      <c r="C207" s="349"/>
      <c r="D207" s="350"/>
      <c r="E207" s="391"/>
      <c r="F207" s="282" t="s">
        <v>201</v>
      </c>
      <c r="G207" s="285">
        <v>500000</v>
      </c>
      <c r="H207" s="392"/>
      <c r="I207" s="390"/>
      <c r="J207" s="393"/>
    </row>
    <row r="208" spans="1:10" ht="36">
      <c r="A208" s="283">
        <v>142</v>
      </c>
      <c r="B208" s="314">
        <v>31</v>
      </c>
      <c r="C208" s="289" t="s">
        <v>475</v>
      </c>
      <c r="D208" s="283" t="s">
        <v>283</v>
      </c>
      <c r="E208" s="283" t="s">
        <v>35</v>
      </c>
      <c r="F208" s="282" t="s">
        <v>34</v>
      </c>
      <c r="G208" s="285">
        <v>2542373</v>
      </c>
      <c r="H208" s="285">
        <f t="shared" ref="H208" si="13">G208</f>
        <v>2542373</v>
      </c>
      <c r="I208" s="289" t="s">
        <v>24</v>
      </c>
      <c r="J208" s="283" t="s">
        <v>194</v>
      </c>
    </row>
    <row r="209" spans="1:10" ht="18" customHeight="1">
      <c r="A209" s="433" t="s">
        <v>94</v>
      </c>
      <c r="B209" s="434"/>
      <c r="C209" s="435"/>
      <c r="D209" s="13"/>
      <c r="E209" s="20"/>
      <c r="F209" s="20"/>
      <c r="G209" s="43">
        <f>SUM(G178:G208)</f>
        <v>62851038</v>
      </c>
      <c r="H209" s="42">
        <f>SUM(H178:H208)</f>
        <v>62851038</v>
      </c>
      <c r="I209" s="16"/>
      <c r="J209" s="5"/>
    </row>
    <row r="210" spans="1:10" ht="18" customHeight="1">
      <c r="A210" s="362" t="s">
        <v>197</v>
      </c>
      <c r="B210" s="363"/>
      <c r="C210" s="363"/>
      <c r="D210" s="363"/>
      <c r="E210" s="363"/>
      <c r="F210" s="363"/>
      <c r="G210" s="363"/>
      <c r="H210" s="363"/>
      <c r="I210" s="363"/>
      <c r="J210" s="364"/>
    </row>
    <row r="211" spans="1:10">
      <c r="A211" s="71">
        <v>143</v>
      </c>
      <c r="B211" s="311">
        <v>32</v>
      </c>
      <c r="C211" s="71" t="s">
        <v>316</v>
      </c>
      <c r="D211" s="71" t="s">
        <v>95</v>
      </c>
      <c r="E211" s="71" t="s">
        <v>11</v>
      </c>
      <c r="F211" s="71" t="s">
        <v>86</v>
      </c>
      <c r="G211" s="75">
        <v>22050000</v>
      </c>
      <c r="H211" s="75">
        <f>G211</f>
        <v>22050000</v>
      </c>
      <c r="I211" s="71" t="s">
        <v>13</v>
      </c>
      <c r="J211" s="71"/>
    </row>
    <row r="212" spans="1:10" ht="36">
      <c r="A212" s="390">
        <v>144</v>
      </c>
      <c r="B212" s="326">
        <v>33</v>
      </c>
      <c r="C212" s="349" t="s">
        <v>465</v>
      </c>
      <c r="D212" s="390" t="s">
        <v>289</v>
      </c>
      <c r="E212" s="392" t="s">
        <v>17</v>
      </c>
      <c r="F212" s="322" t="s">
        <v>12</v>
      </c>
      <c r="G212" s="323">
        <v>952381</v>
      </c>
      <c r="H212" s="392">
        <f>G212+G213</f>
        <v>1936381</v>
      </c>
      <c r="I212" s="390" t="s">
        <v>24</v>
      </c>
      <c r="J212" s="390"/>
    </row>
    <row r="213" spans="1:10">
      <c r="A213" s="390"/>
      <c r="B213" s="314">
        <v>34</v>
      </c>
      <c r="C213" s="349"/>
      <c r="D213" s="390"/>
      <c r="E213" s="392"/>
      <c r="F213" s="322" t="s">
        <v>170</v>
      </c>
      <c r="G213" s="323">
        <v>984000</v>
      </c>
      <c r="H213" s="392"/>
      <c r="I213" s="390"/>
      <c r="J213" s="390"/>
    </row>
    <row r="214" spans="1:10" ht="36">
      <c r="A214" s="322">
        <v>145</v>
      </c>
      <c r="B214" s="326">
        <v>35</v>
      </c>
      <c r="C214" s="323" t="s">
        <v>96</v>
      </c>
      <c r="D214" s="322" t="s">
        <v>288</v>
      </c>
      <c r="E214" s="323" t="s">
        <v>23</v>
      </c>
      <c r="F214" s="321" t="s">
        <v>12</v>
      </c>
      <c r="G214" s="158">
        <v>1200000</v>
      </c>
      <c r="H214" s="158">
        <f>G214</f>
        <v>1200000</v>
      </c>
      <c r="I214" s="322" t="s">
        <v>24</v>
      </c>
      <c r="J214" s="322" t="s">
        <v>194</v>
      </c>
    </row>
    <row r="215" spans="1:10" ht="36">
      <c r="A215" s="322">
        <v>146</v>
      </c>
      <c r="B215" s="326">
        <v>36</v>
      </c>
      <c r="C215" s="323" t="s">
        <v>214</v>
      </c>
      <c r="D215" s="322" t="s">
        <v>95</v>
      </c>
      <c r="E215" s="323" t="s">
        <v>23</v>
      </c>
      <c r="F215" s="321" t="s">
        <v>101</v>
      </c>
      <c r="G215" s="158">
        <v>140000</v>
      </c>
      <c r="H215" s="158">
        <f>G215</f>
        <v>140000</v>
      </c>
      <c r="I215" s="322" t="s">
        <v>16</v>
      </c>
      <c r="J215" s="322" t="s">
        <v>194</v>
      </c>
    </row>
    <row r="216" spans="1:10">
      <c r="A216" s="433" t="s">
        <v>97</v>
      </c>
      <c r="B216" s="434"/>
      <c r="C216" s="435"/>
      <c r="D216" s="13"/>
      <c r="E216" s="14"/>
      <c r="F216" s="14"/>
      <c r="G216" s="43">
        <f>SUM(G211:G215)</f>
        <v>25326381</v>
      </c>
      <c r="H216" s="42">
        <f>SUM(H211:H215)</f>
        <v>25326381</v>
      </c>
      <c r="I216" s="16"/>
      <c r="J216" s="5"/>
    </row>
    <row r="217" spans="1:10" ht="18" customHeight="1">
      <c r="A217" s="362" t="s">
        <v>98</v>
      </c>
      <c r="B217" s="363"/>
      <c r="C217" s="363"/>
      <c r="D217" s="363"/>
      <c r="E217" s="363"/>
      <c r="F217" s="363"/>
      <c r="G217" s="363"/>
      <c r="H217" s="363"/>
      <c r="I217" s="363"/>
      <c r="J217" s="364"/>
    </row>
    <row r="218" spans="1:10" ht="36">
      <c r="A218" s="71">
        <v>147</v>
      </c>
      <c r="B218" s="309">
        <v>37</v>
      </c>
      <c r="C218" s="153" t="s">
        <v>466</v>
      </c>
      <c r="D218" s="84" t="s">
        <v>505</v>
      </c>
      <c r="E218" s="84" t="s">
        <v>15</v>
      </c>
      <c r="F218" s="84" t="s">
        <v>26</v>
      </c>
      <c r="G218" s="97">
        <v>1000000</v>
      </c>
      <c r="H218" s="97">
        <f>G218</f>
        <v>1000000</v>
      </c>
      <c r="I218" s="85" t="s">
        <v>404</v>
      </c>
      <c r="J218" s="85"/>
    </row>
    <row r="219" spans="1:10" ht="54">
      <c r="A219" s="71">
        <v>148</v>
      </c>
      <c r="B219" s="309">
        <v>38</v>
      </c>
      <c r="C219" s="159" t="s">
        <v>331</v>
      </c>
      <c r="D219" s="84" t="s">
        <v>33</v>
      </c>
      <c r="E219" s="84" t="s">
        <v>17</v>
      </c>
      <c r="F219" s="95" t="s">
        <v>34</v>
      </c>
      <c r="G219" s="97">
        <v>1694915</v>
      </c>
      <c r="H219" s="207">
        <f>G219</f>
        <v>1694915</v>
      </c>
      <c r="I219" s="83" t="s">
        <v>24</v>
      </c>
      <c r="J219" s="85"/>
    </row>
    <row r="220" spans="1:10">
      <c r="A220" s="433" t="s">
        <v>200</v>
      </c>
      <c r="B220" s="434"/>
      <c r="C220" s="435"/>
      <c r="D220" s="13"/>
      <c r="E220" s="14"/>
      <c r="F220" s="14"/>
      <c r="G220" s="14">
        <f>SUM(G218:G219)</f>
        <v>2694915</v>
      </c>
      <c r="H220" s="42">
        <f>SUM(H218:H219)</f>
        <v>2694915</v>
      </c>
      <c r="I220" s="15"/>
      <c r="J220" s="21"/>
    </row>
    <row r="221" spans="1:10">
      <c r="A221" s="362" t="s">
        <v>99</v>
      </c>
      <c r="B221" s="363"/>
      <c r="C221" s="363"/>
      <c r="D221" s="363"/>
      <c r="E221" s="363"/>
      <c r="F221" s="363"/>
      <c r="G221" s="363"/>
      <c r="H221" s="363"/>
      <c r="I221" s="363"/>
      <c r="J221" s="364"/>
    </row>
    <row r="222" spans="1:10" ht="36">
      <c r="A222" s="377">
        <v>149</v>
      </c>
      <c r="B222" s="309">
        <v>1</v>
      </c>
      <c r="C222" s="353" t="s">
        <v>467</v>
      </c>
      <c r="D222" s="377" t="s">
        <v>433</v>
      </c>
      <c r="E222" s="357" t="s">
        <v>11</v>
      </c>
      <c r="F222" s="75" t="s">
        <v>31</v>
      </c>
      <c r="G222" s="72">
        <v>169000</v>
      </c>
      <c r="H222" s="447">
        <f>G222+G223+G224+G225+G226+G227</f>
        <v>1268053</v>
      </c>
      <c r="I222" s="353" t="s">
        <v>24</v>
      </c>
      <c r="J222" s="377"/>
    </row>
    <row r="223" spans="1:10" ht="36">
      <c r="A223" s="441"/>
      <c r="B223" s="309">
        <v>2</v>
      </c>
      <c r="C223" s="354"/>
      <c r="D223" s="441"/>
      <c r="E223" s="358"/>
      <c r="F223" s="71" t="s">
        <v>292</v>
      </c>
      <c r="G223" s="204">
        <v>248000</v>
      </c>
      <c r="H223" s="453"/>
      <c r="I223" s="354"/>
      <c r="J223" s="441"/>
    </row>
    <row r="224" spans="1:10" ht="36">
      <c r="A224" s="441"/>
      <c r="B224" s="309">
        <v>3</v>
      </c>
      <c r="C224" s="354"/>
      <c r="D224" s="441"/>
      <c r="E224" s="358"/>
      <c r="F224" s="75" t="s">
        <v>30</v>
      </c>
      <c r="G224" s="72">
        <v>108216</v>
      </c>
      <c r="H224" s="453"/>
      <c r="I224" s="354"/>
      <c r="J224" s="441"/>
    </row>
    <row r="225" spans="1:10" ht="42.75" customHeight="1">
      <c r="A225" s="441"/>
      <c r="B225" s="309">
        <v>4</v>
      </c>
      <c r="C225" s="354"/>
      <c r="D225" s="441"/>
      <c r="E225" s="358"/>
      <c r="F225" s="75" t="s">
        <v>100</v>
      </c>
      <c r="G225" s="75">
        <v>254237</v>
      </c>
      <c r="H225" s="453"/>
      <c r="I225" s="354"/>
      <c r="J225" s="441"/>
    </row>
    <row r="226" spans="1:10">
      <c r="A226" s="441"/>
      <c r="B226" s="309">
        <v>5</v>
      </c>
      <c r="C226" s="354"/>
      <c r="D226" s="441"/>
      <c r="E226" s="358"/>
      <c r="F226" s="71" t="s">
        <v>170</v>
      </c>
      <c r="G226" s="75">
        <v>300000</v>
      </c>
      <c r="H226" s="453"/>
      <c r="I226" s="354"/>
      <c r="J226" s="441"/>
    </row>
    <row r="227" spans="1:10" ht="36">
      <c r="A227" s="378"/>
      <c r="B227" s="311">
        <v>6</v>
      </c>
      <c r="C227" s="372"/>
      <c r="D227" s="378"/>
      <c r="E227" s="444"/>
      <c r="F227" s="71" t="s">
        <v>28</v>
      </c>
      <c r="G227" s="75">
        <v>188600</v>
      </c>
      <c r="H227" s="448"/>
      <c r="I227" s="372"/>
      <c r="J227" s="378"/>
    </row>
    <row r="228" spans="1:10" ht="94.5" customHeight="1">
      <c r="A228" s="282">
        <v>150</v>
      </c>
      <c r="B228" s="311">
        <v>7</v>
      </c>
      <c r="C228" s="156" t="s">
        <v>314</v>
      </c>
      <c r="D228" s="282" t="s">
        <v>291</v>
      </c>
      <c r="E228" s="160" t="s">
        <v>23</v>
      </c>
      <c r="F228" s="160" t="s">
        <v>29</v>
      </c>
      <c r="G228" s="122">
        <v>3000000</v>
      </c>
      <c r="H228" s="122">
        <f>G228</f>
        <v>3000000</v>
      </c>
      <c r="I228" s="160" t="s">
        <v>24</v>
      </c>
      <c r="J228" s="282"/>
    </row>
    <row r="229" spans="1:10" ht="90">
      <c r="A229" s="282">
        <v>151</v>
      </c>
      <c r="B229" s="311">
        <v>8</v>
      </c>
      <c r="C229" s="289" t="s">
        <v>427</v>
      </c>
      <c r="D229" s="283" t="s">
        <v>290</v>
      </c>
      <c r="E229" s="283" t="s">
        <v>11</v>
      </c>
      <c r="F229" s="160" t="s">
        <v>38</v>
      </c>
      <c r="G229" s="122">
        <v>872000</v>
      </c>
      <c r="H229" s="292">
        <f>G229</f>
        <v>872000</v>
      </c>
      <c r="I229" s="160" t="s">
        <v>24</v>
      </c>
      <c r="J229" s="283"/>
    </row>
    <row r="230" spans="1:10" ht="36">
      <c r="A230" s="71">
        <v>152</v>
      </c>
      <c r="B230" s="311">
        <v>9</v>
      </c>
      <c r="C230" s="83" t="s">
        <v>174</v>
      </c>
      <c r="D230" s="65" t="s">
        <v>320</v>
      </c>
      <c r="E230" s="61" t="s">
        <v>17</v>
      </c>
      <c r="F230" s="75" t="s">
        <v>38</v>
      </c>
      <c r="G230" s="72">
        <v>75500</v>
      </c>
      <c r="H230" s="122">
        <f t="shared" ref="H230" si="14">G230</f>
        <v>75500</v>
      </c>
      <c r="I230" s="83" t="s">
        <v>16</v>
      </c>
      <c r="J230" s="61"/>
    </row>
    <row r="231" spans="1:10">
      <c r="A231" s="433" t="s">
        <v>206</v>
      </c>
      <c r="B231" s="434"/>
      <c r="C231" s="435"/>
      <c r="D231" s="13"/>
      <c r="E231" s="14"/>
      <c r="F231" s="14"/>
      <c r="G231" s="43">
        <f>SUM(G222:G230)</f>
        <v>5215553</v>
      </c>
      <c r="H231" s="42">
        <f>SUM(H222:H230)</f>
        <v>5215553</v>
      </c>
      <c r="I231" s="16"/>
      <c r="J231" s="5"/>
    </row>
    <row r="232" spans="1:10" ht="18" customHeight="1">
      <c r="A232" s="362" t="s">
        <v>102</v>
      </c>
      <c r="B232" s="363"/>
      <c r="C232" s="363"/>
      <c r="D232" s="363"/>
      <c r="E232" s="363"/>
      <c r="F232" s="363"/>
      <c r="G232" s="363"/>
      <c r="H232" s="363"/>
      <c r="I232" s="363"/>
      <c r="J232" s="364"/>
    </row>
    <row r="233" spans="1:10" ht="36">
      <c r="A233" s="350">
        <v>153</v>
      </c>
      <c r="B233" s="311">
        <v>1</v>
      </c>
      <c r="C233" s="440" t="s">
        <v>103</v>
      </c>
      <c r="D233" s="460" t="s">
        <v>104</v>
      </c>
      <c r="E233" s="365" t="s">
        <v>35</v>
      </c>
      <c r="F233" s="75" t="s">
        <v>12</v>
      </c>
      <c r="G233" s="150">
        <v>170000000</v>
      </c>
      <c r="H233" s="440">
        <f>G233+G234+G235</f>
        <v>202330000</v>
      </c>
      <c r="I233" s="390" t="s">
        <v>13</v>
      </c>
      <c r="J233" s="392"/>
    </row>
    <row r="234" spans="1:10">
      <c r="A234" s="427"/>
      <c r="B234" s="311">
        <v>2</v>
      </c>
      <c r="C234" s="427"/>
      <c r="D234" s="427"/>
      <c r="E234" s="366"/>
      <c r="F234" s="75" t="s">
        <v>26</v>
      </c>
      <c r="G234" s="150">
        <v>20330000</v>
      </c>
      <c r="H234" s="432"/>
      <c r="I234" s="427"/>
      <c r="J234" s="427"/>
    </row>
    <row r="235" spans="1:10">
      <c r="A235" s="427"/>
      <c r="B235" s="311">
        <v>3</v>
      </c>
      <c r="C235" s="427"/>
      <c r="D235" s="427"/>
      <c r="E235" s="455"/>
      <c r="F235" s="75" t="s">
        <v>329</v>
      </c>
      <c r="G235" s="150">
        <v>12000000</v>
      </c>
      <c r="H235" s="432"/>
      <c r="I235" s="427"/>
      <c r="J235" s="427"/>
    </row>
    <row r="236" spans="1:10" ht="36">
      <c r="A236" s="100">
        <v>154</v>
      </c>
      <c r="B236" s="311">
        <v>4</v>
      </c>
      <c r="C236" s="150" t="s">
        <v>105</v>
      </c>
      <c r="D236" s="147" t="s">
        <v>295</v>
      </c>
      <c r="E236" s="150" t="s">
        <v>37</v>
      </c>
      <c r="F236" s="71" t="s">
        <v>12</v>
      </c>
      <c r="G236" s="150">
        <v>20952381</v>
      </c>
      <c r="H236" s="150">
        <f>G236</f>
        <v>20952381</v>
      </c>
      <c r="I236" s="71" t="s">
        <v>348</v>
      </c>
      <c r="J236" s="71"/>
    </row>
    <row r="237" spans="1:10" ht="36">
      <c r="A237" s="100">
        <v>155</v>
      </c>
      <c r="B237" s="311">
        <v>5</v>
      </c>
      <c r="C237" s="150" t="s">
        <v>106</v>
      </c>
      <c r="D237" s="147" t="s">
        <v>107</v>
      </c>
      <c r="E237" s="150" t="s">
        <v>15</v>
      </c>
      <c r="F237" s="71" t="s">
        <v>12</v>
      </c>
      <c r="G237" s="150">
        <v>476190</v>
      </c>
      <c r="H237" s="150">
        <f>G237</f>
        <v>476190</v>
      </c>
      <c r="I237" s="71" t="s">
        <v>16</v>
      </c>
      <c r="J237" s="161" t="s">
        <v>194</v>
      </c>
    </row>
    <row r="238" spans="1:10" ht="36">
      <c r="A238" s="100">
        <v>156</v>
      </c>
      <c r="B238" s="311">
        <v>6</v>
      </c>
      <c r="C238" s="150" t="s">
        <v>293</v>
      </c>
      <c r="D238" s="147" t="s">
        <v>294</v>
      </c>
      <c r="E238" s="150" t="s">
        <v>11</v>
      </c>
      <c r="F238" s="71" t="s">
        <v>12</v>
      </c>
      <c r="G238" s="150">
        <v>2966102</v>
      </c>
      <c r="H238" s="150">
        <f>G238</f>
        <v>2966102</v>
      </c>
      <c r="I238" s="83" t="s">
        <v>203</v>
      </c>
      <c r="J238" s="83" t="s">
        <v>484</v>
      </c>
    </row>
    <row r="239" spans="1:10">
      <c r="A239" s="461">
        <v>157</v>
      </c>
      <c r="B239" s="311">
        <v>7</v>
      </c>
      <c r="C239" s="353" t="s">
        <v>135</v>
      </c>
      <c r="D239" s="509" t="s">
        <v>321</v>
      </c>
      <c r="E239" s="357" t="s">
        <v>23</v>
      </c>
      <c r="F239" s="71" t="s">
        <v>27</v>
      </c>
      <c r="G239" s="72">
        <v>50000</v>
      </c>
      <c r="H239" s="388">
        <f>G239+G240</f>
        <v>100000</v>
      </c>
      <c r="I239" s="353" t="s">
        <v>16</v>
      </c>
      <c r="J239" s="512"/>
    </row>
    <row r="240" spans="1:10">
      <c r="A240" s="462"/>
      <c r="B240" s="311">
        <v>8</v>
      </c>
      <c r="C240" s="372"/>
      <c r="D240" s="510"/>
      <c r="E240" s="444"/>
      <c r="F240" s="75" t="s">
        <v>38</v>
      </c>
      <c r="G240" s="72">
        <v>50000</v>
      </c>
      <c r="H240" s="389"/>
      <c r="I240" s="372"/>
      <c r="J240" s="513"/>
    </row>
    <row r="241" spans="1:10" ht="18" customHeight="1">
      <c r="A241" s="433" t="s">
        <v>108</v>
      </c>
      <c r="B241" s="434"/>
      <c r="C241" s="435"/>
      <c r="D241" s="13"/>
      <c r="E241" s="14"/>
      <c r="F241" s="14"/>
      <c r="G241" s="43">
        <f>SUM(G233:G240)</f>
        <v>226824673</v>
      </c>
      <c r="H241" s="42">
        <f>SUM(H233:H240)</f>
        <v>226824673</v>
      </c>
      <c r="I241" s="16"/>
      <c r="J241" s="5"/>
    </row>
    <row r="242" spans="1:10" ht="18" customHeight="1">
      <c r="A242" s="362" t="s">
        <v>109</v>
      </c>
      <c r="B242" s="363"/>
      <c r="C242" s="363"/>
      <c r="D242" s="363"/>
      <c r="E242" s="363"/>
      <c r="F242" s="363"/>
      <c r="G242" s="363"/>
      <c r="H242" s="363"/>
      <c r="I242" s="363"/>
      <c r="J242" s="364"/>
    </row>
    <row r="243" spans="1:10" ht="36">
      <c r="A243" s="131">
        <v>158</v>
      </c>
      <c r="B243" s="311">
        <v>1</v>
      </c>
      <c r="C243" s="83" t="s">
        <v>215</v>
      </c>
      <c r="D243" s="84" t="s">
        <v>227</v>
      </c>
      <c r="E243" s="84" t="s">
        <v>35</v>
      </c>
      <c r="F243" s="84" t="s">
        <v>26</v>
      </c>
      <c r="G243" s="97">
        <v>14000000</v>
      </c>
      <c r="H243" s="97">
        <f>G243</f>
        <v>14000000</v>
      </c>
      <c r="I243" s="162" t="s">
        <v>13</v>
      </c>
      <c r="J243" s="162"/>
    </row>
    <row r="244" spans="1:10" ht="36">
      <c r="A244" s="100">
        <v>159</v>
      </c>
      <c r="B244" s="311">
        <v>2</v>
      </c>
      <c r="C244" s="86" t="s">
        <v>413</v>
      </c>
      <c r="D244" s="290" t="s">
        <v>499</v>
      </c>
      <c r="E244" s="130" t="s">
        <v>54</v>
      </c>
      <c r="F244" s="71" t="s">
        <v>12</v>
      </c>
      <c r="G244" s="73">
        <v>2000000</v>
      </c>
      <c r="H244" s="207">
        <f>G244</f>
        <v>2000000</v>
      </c>
      <c r="I244" s="71" t="s">
        <v>24</v>
      </c>
      <c r="J244" s="71"/>
    </row>
    <row r="245" spans="1:10" ht="18" customHeight="1">
      <c r="A245" s="433" t="s">
        <v>110</v>
      </c>
      <c r="B245" s="434"/>
      <c r="C245" s="435"/>
      <c r="D245" s="13"/>
      <c r="E245" s="14"/>
      <c r="F245" s="14"/>
      <c r="G245" s="43">
        <f>SUM(G243:G244)</f>
        <v>16000000</v>
      </c>
      <c r="H245" s="42">
        <f>SUM(H243:H244)</f>
        <v>16000000</v>
      </c>
      <c r="I245" s="16"/>
      <c r="J245" s="5"/>
    </row>
    <row r="246" spans="1:10" ht="18" customHeight="1">
      <c r="A246" s="362" t="s">
        <v>111</v>
      </c>
      <c r="B246" s="363"/>
      <c r="C246" s="363"/>
      <c r="D246" s="363"/>
      <c r="E246" s="363"/>
      <c r="F246" s="363"/>
      <c r="G246" s="363"/>
      <c r="H246" s="363"/>
      <c r="I246" s="363"/>
      <c r="J246" s="363"/>
    </row>
    <row r="247" spans="1:10" ht="39" customHeight="1">
      <c r="A247" s="461">
        <v>160</v>
      </c>
      <c r="B247" s="308">
        <v>1</v>
      </c>
      <c r="C247" s="449" t="s">
        <v>322</v>
      </c>
      <c r="D247" s="461" t="s">
        <v>130</v>
      </c>
      <c r="E247" s="367" t="s">
        <v>11</v>
      </c>
      <c r="F247" s="184" t="s">
        <v>86</v>
      </c>
      <c r="G247" s="173">
        <v>3200000</v>
      </c>
      <c r="H247" s="365">
        <f>G247+G248</f>
        <v>3390000</v>
      </c>
      <c r="I247" s="377" t="s">
        <v>209</v>
      </c>
      <c r="J247" s="390"/>
    </row>
    <row r="248" spans="1:10" ht="35.25" customHeight="1">
      <c r="A248" s="462"/>
      <c r="B248" s="310">
        <v>2</v>
      </c>
      <c r="C248" s="450"/>
      <c r="D248" s="462"/>
      <c r="E248" s="426"/>
      <c r="F248" s="184" t="s">
        <v>38</v>
      </c>
      <c r="G248" s="75">
        <v>190000</v>
      </c>
      <c r="H248" s="455"/>
      <c r="I248" s="378"/>
      <c r="J248" s="390"/>
    </row>
    <row r="249" spans="1:10" ht="54">
      <c r="A249" s="134">
        <v>161</v>
      </c>
      <c r="B249" s="310">
        <v>3</v>
      </c>
      <c r="C249" s="163" t="s">
        <v>347</v>
      </c>
      <c r="D249" s="128" t="s">
        <v>296</v>
      </c>
      <c r="E249" s="164" t="s">
        <v>11</v>
      </c>
      <c r="F249" s="103" t="s">
        <v>85</v>
      </c>
      <c r="G249" s="75">
        <v>1622240</v>
      </c>
      <c r="H249" s="75">
        <f>G249</f>
        <v>1622240</v>
      </c>
      <c r="I249" s="71" t="s">
        <v>209</v>
      </c>
      <c r="J249" s="110"/>
    </row>
    <row r="250" spans="1:10" ht="48.75" customHeight="1">
      <c r="A250" s="287">
        <v>162</v>
      </c>
      <c r="B250" s="311">
        <v>4</v>
      </c>
      <c r="C250" s="293" t="s">
        <v>134</v>
      </c>
      <c r="D250" s="287" t="s">
        <v>296</v>
      </c>
      <c r="E250" s="285" t="s">
        <v>17</v>
      </c>
      <c r="F250" s="290" t="s">
        <v>31</v>
      </c>
      <c r="G250" s="285">
        <v>2540000</v>
      </c>
      <c r="H250" s="285">
        <f>G250</f>
        <v>2540000</v>
      </c>
      <c r="I250" s="282" t="s">
        <v>209</v>
      </c>
      <c r="J250" s="282"/>
    </row>
    <row r="251" spans="1:10" ht="18" customHeight="1">
      <c r="A251" s="465" t="s">
        <v>112</v>
      </c>
      <c r="B251" s="465"/>
      <c r="C251" s="465"/>
      <c r="D251" s="13"/>
      <c r="E251" s="14"/>
      <c r="F251" s="14"/>
      <c r="G251" s="43">
        <f>SUM(G247:G250)</f>
        <v>7552240</v>
      </c>
      <c r="H251" s="42">
        <f>SUM(H247:H250)</f>
        <v>7552240</v>
      </c>
      <c r="I251" s="16"/>
      <c r="J251" s="5"/>
    </row>
    <row r="252" spans="1:10" ht="18" customHeight="1">
      <c r="A252" s="362" t="s">
        <v>113</v>
      </c>
      <c r="B252" s="363"/>
      <c r="C252" s="363"/>
      <c r="D252" s="363"/>
      <c r="E252" s="363"/>
      <c r="F252" s="363"/>
      <c r="G252" s="363"/>
      <c r="H252" s="363"/>
      <c r="I252" s="363"/>
      <c r="J252" s="364"/>
    </row>
    <row r="253" spans="1:10" ht="36">
      <c r="A253" s="100">
        <v>163</v>
      </c>
      <c r="B253" s="311">
        <v>1</v>
      </c>
      <c r="C253" s="71" t="s">
        <v>114</v>
      </c>
      <c r="D253" s="100" t="s">
        <v>115</v>
      </c>
      <c r="E253" s="71" t="s">
        <v>11</v>
      </c>
      <c r="F253" s="71" t="s">
        <v>86</v>
      </c>
      <c r="G253" s="75">
        <v>24000000</v>
      </c>
      <c r="H253" s="75">
        <f>G253</f>
        <v>24000000</v>
      </c>
      <c r="I253" s="71" t="s">
        <v>13</v>
      </c>
      <c r="J253" s="71"/>
    </row>
    <row r="254" spans="1:10">
      <c r="A254" s="350">
        <v>164</v>
      </c>
      <c r="B254" s="430">
        <v>2</v>
      </c>
      <c r="C254" s="390" t="s">
        <v>244</v>
      </c>
      <c r="D254" s="350" t="s">
        <v>319</v>
      </c>
      <c r="E254" s="390" t="s">
        <v>17</v>
      </c>
      <c r="F254" s="71" t="s">
        <v>29</v>
      </c>
      <c r="G254" s="75">
        <v>1000000</v>
      </c>
      <c r="H254" s="392">
        <f>G254+G255</f>
        <v>2150000</v>
      </c>
      <c r="I254" s="390" t="s">
        <v>203</v>
      </c>
      <c r="J254" s="390"/>
    </row>
    <row r="255" spans="1:10" ht="32.25" customHeight="1">
      <c r="A255" s="427"/>
      <c r="B255" s="431"/>
      <c r="C255" s="427"/>
      <c r="D255" s="427"/>
      <c r="E255" s="427"/>
      <c r="F255" s="71" t="s">
        <v>38</v>
      </c>
      <c r="G255" s="75">
        <v>1150000</v>
      </c>
      <c r="H255" s="432"/>
      <c r="I255" s="427"/>
      <c r="J255" s="427"/>
    </row>
    <row r="256" spans="1:10" ht="18" customHeight="1">
      <c r="A256" s="433" t="s">
        <v>116</v>
      </c>
      <c r="B256" s="434"/>
      <c r="C256" s="435"/>
      <c r="D256" s="13"/>
      <c r="E256" s="14"/>
      <c r="F256" s="14"/>
      <c r="G256" s="43">
        <f>SUM(G253:G255)</f>
        <v>26150000</v>
      </c>
      <c r="H256" s="42">
        <f>SUM(H253:H255)</f>
        <v>26150000</v>
      </c>
      <c r="I256" s="16"/>
      <c r="J256" s="5"/>
    </row>
    <row r="257" spans="1:10" ht="18" customHeight="1">
      <c r="A257" s="362" t="s">
        <v>117</v>
      </c>
      <c r="B257" s="363"/>
      <c r="C257" s="363"/>
      <c r="D257" s="363"/>
      <c r="E257" s="363"/>
      <c r="F257" s="363"/>
      <c r="G257" s="363"/>
      <c r="H257" s="363"/>
      <c r="I257" s="363"/>
      <c r="J257" s="364"/>
    </row>
    <row r="258" spans="1:10" ht="36">
      <c r="A258" s="377">
        <v>165</v>
      </c>
      <c r="B258" s="311">
        <v>1</v>
      </c>
      <c r="C258" s="351" t="s">
        <v>145</v>
      </c>
      <c r="D258" s="377" t="s">
        <v>526</v>
      </c>
      <c r="E258" s="367" t="s">
        <v>15</v>
      </c>
      <c r="F258" s="75" t="s">
        <v>30</v>
      </c>
      <c r="G258" s="75">
        <v>2254237</v>
      </c>
      <c r="H258" s="365">
        <f>G258+G259</f>
        <v>3054237</v>
      </c>
      <c r="I258" s="377" t="s">
        <v>24</v>
      </c>
      <c r="J258" s="502"/>
    </row>
    <row r="259" spans="1:10">
      <c r="A259" s="378"/>
      <c r="B259" s="311">
        <v>2</v>
      </c>
      <c r="C259" s="386"/>
      <c r="D259" s="378"/>
      <c r="E259" s="426"/>
      <c r="F259" s="75" t="s">
        <v>86</v>
      </c>
      <c r="G259" s="75">
        <v>800000</v>
      </c>
      <c r="H259" s="455"/>
      <c r="I259" s="378"/>
      <c r="J259" s="503"/>
    </row>
    <row r="260" spans="1:10" ht="54">
      <c r="A260" s="71">
        <v>166</v>
      </c>
      <c r="B260" s="311">
        <v>3</v>
      </c>
      <c r="C260" s="95" t="s">
        <v>349</v>
      </c>
      <c r="D260" s="71" t="s">
        <v>178</v>
      </c>
      <c r="E260" s="97" t="s">
        <v>17</v>
      </c>
      <c r="F260" s="75" t="s">
        <v>34</v>
      </c>
      <c r="G260" s="75">
        <v>2000000</v>
      </c>
      <c r="H260" s="75">
        <f>G260</f>
        <v>2000000</v>
      </c>
      <c r="I260" s="71" t="s">
        <v>24</v>
      </c>
      <c r="J260" s="165"/>
    </row>
    <row r="261" spans="1:10" ht="36">
      <c r="A261" s="71">
        <v>167</v>
      </c>
      <c r="B261" s="311">
        <v>4</v>
      </c>
      <c r="C261" s="95" t="s">
        <v>179</v>
      </c>
      <c r="D261" s="71" t="s">
        <v>178</v>
      </c>
      <c r="E261" s="97" t="s">
        <v>15</v>
      </c>
      <c r="F261" s="75" t="s">
        <v>86</v>
      </c>
      <c r="G261" s="75">
        <v>2000000</v>
      </c>
      <c r="H261" s="75">
        <f>G261</f>
        <v>2000000</v>
      </c>
      <c r="I261" s="71" t="s">
        <v>24</v>
      </c>
      <c r="J261" s="165"/>
    </row>
    <row r="262" spans="1:10" ht="18" customHeight="1">
      <c r="A262" s="433" t="s">
        <v>118</v>
      </c>
      <c r="B262" s="434"/>
      <c r="C262" s="435"/>
      <c r="D262" s="13"/>
      <c r="E262" s="14"/>
      <c r="F262" s="14"/>
      <c r="G262" s="43">
        <f>SUM(G258:G261)</f>
        <v>7054237</v>
      </c>
      <c r="H262" s="43">
        <f>SUM(H258:H261)</f>
        <v>7054237</v>
      </c>
      <c r="I262" s="16"/>
      <c r="J262" s="5"/>
    </row>
    <row r="263" spans="1:10" ht="18" customHeight="1">
      <c r="A263" s="362" t="s">
        <v>235</v>
      </c>
      <c r="B263" s="363"/>
      <c r="C263" s="363"/>
      <c r="D263" s="363"/>
      <c r="E263" s="363"/>
      <c r="F263" s="363"/>
      <c r="G263" s="363"/>
      <c r="H263" s="363"/>
      <c r="I263" s="363"/>
      <c r="J263" s="364"/>
    </row>
    <row r="264" spans="1:10" ht="36">
      <c r="A264" s="390">
        <v>168</v>
      </c>
      <c r="B264" s="311">
        <v>1</v>
      </c>
      <c r="C264" s="390" t="s">
        <v>119</v>
      </c>
      <c r="D264" s="390" t="s">
        <v>120</v>
      </c>
      <c r="E264" s="377" t="s">
        <v>19</v>
      </c>
      <c r="F264" s="75" t="s">
        <v>12</v>
      </c>
      <c r="G264" s="75">
        <v>678000</v>
      </c>
      <c r="H264" s="392">
        <f>G264+G265</f>
        <v>1073258</v>
      </c>
      <c r="I264" s="390" t="s">
        <v>24</v>
      </c>
      <c r="J264" s="390" t="s">
        <v>194</v>
      </c>
    </row>
    <row r="265" spans="1:10">
      <c r="A265" s="427"/>
      <c r="B265" s="314">
        <v>2</v>
      </c>
      <c r="C265" s="427"/>
      <c r="D265" s="427"/>
      <c r="E265" s="378"/>
      <c r="F265" s="71" t="s">
        <v>27</v>
      </c>
      <c r="G265" s="75">
        <v>395258</v>
      </c>
      <c r="H265" s="432"/>
      <c r="I265" s="427"/>
      <c r="J265" s="427"/>
    </row>
    <row r="266" spans="1:10" ht="36">
      <c r="A266" s="69">
        <v>169</v>
      </c>
      <c r="B266" s="314">
        <v>3</v>
      </c>
      <c r="C266" s="83" t="s">
        <v>129</v>
      </c>
      <c r="D266" s="65" t="s">
        <v>120</v>
      </c>
      <c r="E266" s="65" t="s">
        <v>23</v>
      </c>
      <c r="F266" s="71" t="s">
        <v>27</v>
      </c>
      <c r="G266" s="75">
        <v>84746</v>
      </c>
      <c r="H266" s="75">
        <f>G266</f>
        <v>84746</v>
      </c>
      <c r="I266" s="83" t="s">
        <v>16</v>
      </c>
      <c r="J266" s="65" t="s">
        <v>194</v>
      </c>
    </row>
    <row r="267" spans="1:10" ht="36">
      <c r="A267" s="71">
        <v>170</v>
      </c>
      <c r="B267" s="311">
        <v>4</v>
      </c>
      <c r="C267" s="71" t="s">
        <v>350</v>
      </c>
      <c r="D267" s="71" t="s">
        <v>63</v>
      </c>
      <c r="E267" s="71" t="s">
        <v>11</v>
      </c>
      <c r="F267" s="75" t="s">
        <v>12</v>
      </c>
      <c r="G267" s="75">
        <v>110000</v>
      </c>
      <c r="H267" s="75">
        <f>G267</f>
        <v>110000</v>
      </c>
      <c r="I267" s="83" t="s">
        <v>16</v>
      </c>
      <c r="J267" s="148"/>
    </row>
    <row r="268" spans="1:10" ht="36">
      <c r="A268" s="71">
        <v>171</v>
      </c>
      <c r="B268" s="311">
        <v>5</v>
      </c>
      <c r="C268" s="71" t="s">
        <v>354</v>
      </c>
      <c r="D268" s="71" t="s">
        <v>527</v>
      </c>
      <c r="E268" s="71" t="s">
        <v>11</v>
      </c>
      <c r="F268" s="75" t="s">
        <v>12</v>
      </c>
      <c r="G268" s="75">
        <v>120000</v>
      </c>
      <c r="H268" s="204">
        <f t="shared" ref="H268:H270" si="15">G268</f>
        <v>120000</v>
      </c>
      <c r="I268" s="83" t="s">
        <v>16</v>
      </c>
      <c r="J268" s="148"/>
    </row>
    <row r="269" spans="1:10" ht="36">
      <c r="A269" s="100">
        <v>172</v>
      </c>
      <c r="B269" s="311">
        <v>6</v>
      </c>
      <c r="C269" s="95" t="s">
        <v>121</v>
      </c>
      <c r="D269" s="70" t="s">
        <v>122</v>
      </c>
      <c r="E269" s="150" t="s">
        <v>23</v>
      </c>
      <c r="F269" s="75" t="s">
        <v>12</v>
      </c>
      <c r="G269" s="150">
        <v>500000</v>
      </c>
      <c r="H269" s="204">
        <f t="shared" si="15"/>
        <v>500000</v>
      </c>
      <c r="I269" s="71" t="s">
        <v>16</v>
      </c>
      <c r="J269" s="148" t="s">
        <v>194</v>
      </c>
    </row>
    <row r="270" spans="1:10" ht="36">
      <c r="A270" s="100">
        <v>173</v>
      </c>
      <c r="B270" s="311">
        <v>7</v>
      </c>
      <c r="C270" s="95" t="s">
        <v>211</v>
      </c>
      <c r="D270" s="71" t="s">
        <v>212</v>
      </c>
      <c r="E270" s="71" t="s">
        <v>11</v>
      </c>
      <c r="F270" s="71" t="s">
        <v>85</v>
      </c>
      <c r="G270" s="75">
        <v>500000</v>
      </c>
      <c r="H270" s="204">
        <f t="shared" si="15"/>
        <v>500000</v>
      </c>
      <c r="I270" s="71" t="s">
        <v>16</v>
      </c>
      <c r="J270" s="148" t="s">
        <v>194</v>
      </c>
    </row>
    <row r="271" spans="1:10" ht="18" customHeight="1">
      <c r="A271" s="433" t="s">
        <v>123</v>
      </c>
      <c r="B271" s="434"/>
      <c r="C271" s="435"/>
      <c r="D271" s="13"/>
      <c r="E271" s="14"/>
      <c r="F271" s="14"/>
      <c r="G271" s="43">
        <f>SUM(G264:G270)</f>
        <v>2388004</v>
      </c>
      <c r="H271" s="42">
        <f>SUM(H264:H270)</f>
        <v>2388004</v>
      </c>
      <c r="I271" s="16"/>
      <c r="J271" s="5"/>
    </row>
    <row r="272" spans="1:10">
      <c r="A272" s="362" t="s">
        <v>124</v>
      </c>
      <c r="B272" s="363"/>
      <c r="C272" s="363"/>
      <c r="D272" s="363"/>
      <c r="E272" s="363"/>
      <c r="F272" s="363"/>
      <c r="G272" s="363"/>
      <c r="H272" s="363"/>
      <c r="I272" s="363"/>
      <c r="J272" s="364"/>
    </row>
    <row r="273" spans="1:10" ht="54">
      <c r="A273" s="71">
        <v>174</v>
      </c>
      <c r="B273" s="311">
        <v>1</v>
      </c>
      <c r="C273" s="166" t="s">
        <v>204</v>
      </c>
      <c r="D273" s="154" t="s">
        <v>205</v>
      </c>
      <c r="E273" s="154" t="s">
        <v>11</v>
      </c>
      <c r="F273" s="100" t="s">
        <v>30</v>
      </c>
      <c r="G273" s="75">
        <v>1184000</v>
      </c>
      <c r="H273" s="75">
        <f>G273</f>
        <v>1184000</v>
      </c>
      <c r="I273" s="71" t="s">
        <v>405</v>
      </c>
      <c r="J273" s="71"/>
    </row>
    <row r="274" spans="1:10" ht="18" customHeight="1">
      <c r="A274" s="433" t="s">
        <v>143</v>
      </c>
      <c r="B274" s="434"/>
      <c r="C274" s="435"/>
      <c r="D274" s="13"/>
      <c r="E274" s="21"/>
      <c r="F274" s="21"/>
      <c r="G274" s="43">
        <f>SUM(G273)</f>
        <v>1184000</v>
      </c>
      <c r="H274" s="42">
        <f>SUM(H273)</f>
        <v>1184000</v>
      </c>
      <c r="I274" s="16"/>
      <c r="J274" s="6"/>
    </row>
    <row r="275" spans="1:10">
      <c r="A275" s="469" t="s">
        <v>125</v>
      </c>
      <c r="B275" s="469"/>
      <c r="C275" s="469"/>
      <c r="D275" s="469"/>
      <c r="E275" s="469"/>
      <c r="F275" s="469"/>
      <c r="G275" s="469"/>
      <c r="H275" s="469"/>
      <c r="I275" s="469"/>
      <c r="J275" s="469"/>
    </row>
    <row r="276" spans="1:10" ht="37.5" customHeight="1">
      <c r="A276" s="282">
        <v>175</v>
      </c>
      <c r="B276" s="311">
        <v>1</v>
      </c>
      <c r="C276" s="290" t="s">
        <v>238</v>
      </c>
      <c r="D276" s="84" t="s">
        <v>318</v>
      </c>
      <c r="E276" s="285" t="s">
        <v>17</v>
      </c>
      <c r="F276" s="282" t="s">
        <v>29</v>
      </c>
      <c r="G276" s="285">
        <v>192000</v>
      </c>
      <c r="H276" s="122">
        <f>G276</f>
        <v>192000</v>
      </c>
      <c r="I276" s="289" t="s">
        <v>16</v>
      </c>
      <c r="J276" s="282"/>
    </row>
    <row r="277" spans="1:10" ht="37.5" customHeight="1">
      <c r="A277" s="259">
        <v>176</v>
      </c>
      <c r="B277" s="312">
        <v>2</v>
      </c>
      <c r="C277" s="300" t="s">
        <v>478</v>
      </c>
      <c r="D277" s="298" t="s">
        <v>477</v>
      </c>
      <c r="E277" s="299" t="s">
        <v>11</v>
      </c>
      <c r="F277" s="299" t="s">
        <v>85</v>
      </c>
      <c r="G277" s="299">
        <v>6000000</v>
      </c>
      <c r="H277" s="299">
        <f>G277</f>
        <v>6000000</v>
      </c>
      <c r="I277" s="257" t="s">
        <v>209</v>
      </c>
      <c r="J277" s="257"/>
    </row>
    <row r="278" spans="1:10" ht="54">
      <c r="A278" s="100">
        <v>177</v>
      </c>
      <c r="B278" s="311">
        <v>3</v>
      </c>
      <c r="C278" s="71" t="s">
        <v>468</v>
      </c>
      <c r="D278" s="100" t="s">
        <v>319</v>
      </c>
      <c r="E278" s="71" t="s">
        <v>11</v>
      </c>
      <c r="F278" s="71" t="s">
        <v>29</v>
      </c>
      <c r="G278" s="75">
        <v>800000</v>
      </c>
      <c r="H278" s="122">
        <f>G278</f>
        <v>800000</v>
      </c>
      <c r="I278" s="71" t="s">
        <v>24</v>
      </c>
      <c r="J278" s="71" t="s">
        <v>194</v>
      </c>
    </row>
    <row r="279" spans="1:10" ht="36">
      <c r="A279" s="100">
        <v>178</v>
      </c>
      <c r="B279" s="311">
        <v>4</v>
      </c>
      <c r="C279" s="71" t="s">
        <v>469</v>
      </c>
      <c r="D279" s="100" t="s">
        <v>319</v>
      </c>
      <c r="E279" s="71" t="s">
        <v>11</v>
      </c>
      <c r="F279" s="71" t="s">
        <v>29</v>
      </c>
      <c r="G279" s="75">
        <v>1200000</v>
      </c>
      <c r="H279" s="122">
        <f>G279</f>
        <v>1200000</v>
      </c>
      <c r="I279" s="71" t="s">
        <v>24</v>
      </c>
      <c r="J279" s="71" t="s">
        <v>194</v>
      </c>
    </row>
    <row r="280" spans="1:10">
      <c r="A280" s="353">
        <v>179</v>
      </c>
      <c r="B280" s="135">
        <v>5</v>
      </c>
      <c r="C280" s="353" t="s">
        <v>317</v>
      </c>
      <c r="D280" s="390" t="s">
        <v>202</v>
      </c>
      <c r="E280" s="353" t="s">
        <v>15</v>
      </c>
      <c r="F280" s="71" t="s">
        <v>38</v>
      </c>
      <c r="G280" s="113">
        <v>380000</v>
      </c>
      <c r="H280" s="428">
        <f>G280+G281</f>
        <v>715000</v>
      </c>
      <c r="I280" s="377" t="s">
        <v>24</v>
      </c>
      <c r="J280" s="424"/>
    </row>
    <row r="281" spans="1:10">
      <c r="A281" s="372"/>
      <c r="B281" s="135">
        <v>6</v>
      </c>
      <c r="C281" s="372"/>
      <c r="D281" s="427"/>
      <c r="E281" s="372"/>
      <c r="F281" s="75" t="s">
        <v>86</v>
      </c>
      <c r="G281" s="72">
        <v>335000</v>
      </c>
      <c r="H281" s="429"/>
      <c r="I281" s="378"/>
      <c r="J281" s="425"/>
    </row>
    <row r="282" spans="1:10" ht="18" customHeight="1">
      <c r="A282" s="433" t="s">
        <v>144</v>
      </c>
      <c r="B282" s="434"/>
      <c r="C282" s="435"/>
      <c r="D282" s="13"/>
      <c r="E282" s="21"/>
      <c r="F282" s="21"/>
      <c r="G282" s="43">
        <f>SUM(G276:G281)</f>
        <v>8907000</v>
      </c>
      <c r="H282" s="42">
        <f>SUM(H276:H281)</f>
        <v>8907000</v>
      </c>
      <c r="I282" s="16"/>
      <c r="J282" s="6"/>
    </row>
    <row r="283" spans="1:10" ht="18" customHeight="1">
      <c r="A283" s="457" t="s">
        <v>126</v>
      </c>
      <c r="B283" s="458"/>
      <c r="C283" s="459"/>
      <c r="D283" s="17"/>
      <c r="E283" s="18"/>
      <c r="F283" s="18"/>
      <c r="G283" s="50">
        <f>G282+G274+G271+G262+G256+G251+G245+G241+G231+G220+G216+G209+G176+G167</f>
        <v>769324332</v>
      </c>
      <c r="H283" s="44">
        <f>H282+H274+H271+H262+H256+H251+H245+H241+H231+H220+H216+H209+H167+H176</f>
        <v>769324332</v>
      </c>
      <c r="I283" s="19"/>
      <c r="J283" s="24"/>
    </row>
    <row r="284" spans="1:10" s="58" customFormat="1" ht="18" customHeight="1">
      <c r="A284" s="496" t="s">
        <v>127</v>
      </c>
      <c r="B284" s="497"/>
      <c r="C284" s="497"/>
      <c r="D284" s="497"/>
      <c r="E284" s="497"/>
      <c r="F284" s="497"/>
      <c r="G284" s="497"/>
      <c r="H284" s="497"/>
      <c r="I284" s="497"/>
      <c r="J284" s="498"/>
    </row>
    <row r="285" spans="1:10" ht="52.5" customHeight="1">
      <c r="A285" s="131">
        <v>180</v>
      </c>
      <c r="B285" s="311">
        <v>1</v>
      </c>
      <c r="C285" s="83" t="s">
        <v>218</v>
      </c>
      <c r="D285" s="83" t="s">
        <v>142</v>
      </c>
      <c r="E285" s="84" t="s">
        <v>37</v>
      </c>
      <c r="F285" s="84" t="s">
        <v>26</v>
      </c>
      <c r="G285" s="97">
        <v>5000000</v>
      </c>
      <c r="H285" s="97">
        <f>G285</f>
        <v>5000000</v>
      </c>
      <c r="I285" s="85" t="s">
        <v>24</v>
      </c>
      <c r="J285" s="85" t="s">
        <v>484</v>
      </c>
    </row>
    <row r="286" spans="1:10" s="58" customFormat="1" ht="54">
      <c r="A286" s="131">
        <v>181</v>
      </c>
      <c r="B286" s="311">
        <v>2</v>
      </c>
      <c r="C286" s="83" t="s">
        <v>217</v>
      </c>
      <c r="D286" s="168" t="s">
        <v>231</v>
      </c>
      <c r="E286" s="84" t="s">
        <v>11</v>
      </c>
      <c r="F286" s="84" t="s">
        <v>26</v>
      </c>
      <c r="G286" s="97">
        <v>5000000</v>
      </c>
      <c r="H286" s="207">
        <f t="shared" ref="H286:H305" si="16">G286</f>
        <v>5000000</v>
      </c>
      <c r="I286" s="85" t="s">
        <v>24</v>
      </c>
      <c r="J286" s="85" t="s">
        <v>484</v>
      </c>
    </row>
    <row r="287" spans="1:10" s="58" customFormat="1" ht="54">
      <c r="A287" s="131">
        <v>182</v>
      </c>
      <c r="B287" s="311">
        <v>3</v>
      </c>
      <c r="C287" s="167" t="s">
        <v>301</v>
      </c>
      <c r="D287" s="95" t="s">
        <v>232</v>
      </c>
      <c r="E287" s="84" t="s">
        <v>11</v>
      </c>
      <c r="F287" s="84" t="s">
        <v>26</v>
      </c>
      <c r="G287" s="97">
        <v>10000000</v>
      </c>
      <c r="H287" s="207">
        <f t="shared" si="16"/>
        <v>10000000</v>
      </c>
      <c r="I287" s="85" t="s">
        <v>24</v>
      </c>
      <c r="J287" s="162"/>
    </row>
    <row r="288" spans="1:10" s="58" customFormat="1" ht="36">
      <c r="A288" s="69">
        <v>183</v>
      </c>
      <c r="B288" s="314">
        <v>4</v>
      </c>
      <c r="C288" s="83" t="s">
        <v>355</v>
      </c>
      <c r="D288" s="65" t="s">
        <v>142</v>
      </c>
      <c r="E288" s="65" t="s">
        <v>15</v>
      </c>
      <c r="F288" s="71" t="s">
        <v>12</v>
      </c>
      <c r="G288" s="75">
        <v>14067767</v>
      </c>
      <c r="H288" s="207">
        <f t="shared" si="16"/>
        <v>14067767</v>
      </c>
      <c r="I288" s="83" t="s">
        <v>24</v>
      </c>
      <c r="J288" s="65"/>
    </row>
    <row r="289" spans="1:10" s="58" customFormat="1" ht="59.25" customHeight="1">
      <c r="A289" s="69">
        <v>184</v>
      </c>
      <c r="B289" s="314">
        <v>5</v>
      </c>
      <c r="C289" s="95" t="s">
        <v>302</v>
      </c>
      <c r="D289" s="84" t="s">
        <v>142</v>
      </c>
      <c r="E289" s="84" t="s">
        <v>15</v>
      </c>
      <c r="F289" s="84" t="s">
        <v>26</v>
      </c>
      <c r="G289" s="97">
        <v>20000000</v>
      </c>
      <c r="H289" s="207">
        <f t="shared" si="16"/>
        <v>20000000</v>
      </c>
      <c r="I289" s="83" t="s">
        <v>24</v>
      </c>
      <c r="J289" s="65"/>
    </row>
    <row r="290" spans="1:10" s="58" customFormat="1" ht="36">
      <c r="A290" s="69">
        <v>185</v>
      </c>
      <c r="B290" s="314">
        <v>6</v>
      </c>
      <c r="C290" s="167" t="s">
        <v>303</v>
      </c>
      <c r="D290" s="95" t="s">
        <v>232</v>
      </c>
      <c r="E290" s="84" t="s">
        <v>15</v>
      </c>
      <c r="F290" s="84" t="s">
        <v>26</v>
      </c>
      <c r="G290" s="97">
        <v>19000000</v>
      </c>
      <c r="H290" s="207">
        <f t="shared" si="16"/>
        <v>19000000</v>
      </c>
      <c r="I290" s="83" t="s">
        <v>24</v>
      </c>
      <c r="J290" s="65"/>
    </row>
    <row r="291" spans="1:10" s="58" customFormat="1" ht="36">
      <c r="A291" s="69">
        <v>186</v>
      </c>
      <c r="B291" s="314">
        <v>7</v>
      </c>
      <c r="C291" s="167" t="s">
        <v>304</v>
      </c>
      <c r="D291" s="95" t="s">
        <v>232</v>
      </c>
      <c r="E291" s="84" t="s">
        <v>11</v>
      </c>
      <c r="F291" s="84" t="s">
        <v>26</v>
      </c>
      <c r="G291" s="97">
        <v>10000000</v>
      </c>
      <c r="H291" s="207">
        <f t="shared" si="16"/>
        <v>10000000</v>
      </c>
      <c r="I291" s="83" t="s">
        <v>24</v>
      </c>
      <c r="J291" s="65"/>
    </row>
    <row r="292" spans="1:10" s="58" customFormat="1" ht="54.75" customHeight="1">
      <c r="A292" s="283">
        <v>187</v>
      </c>
      <c r="B292" s="314">
        <v>8</v>
      </c>
      <c r="C292" s="167" t="s">
        <v>216</v>
      </c>
      <c r="D292" s="290" t="s">
        <v>232</v>
      </c>
      <c r="E292" s="84" t="s">
        <v>15</v>
      </c>
      <c r="F292" s="84" t="s">
        <v>26</v>
      </c>
      <c r="G292" s="297">
        <v>55000000</v>
      </c>
      <c r="H292" s="297">
        <f t="shared" si="16"/>
        <v>55000000</v>
      </c>
      <c r="I292" s="162" t="s">
        <v>13</v>
      </c>
      <c r="J292" s="283"/>
    </row>
    <row r="293" spans="1:10" s="58" customFormat="1" ht="54">
      <c r="A293" s="283">
        <v>188</v>
      </c>
      <c r="B293" s="314">
        <v>9</v>
      </c>
      <c r="C293" s="167" t="s">
        <v>360</v>
      </c>
      <c r="D293" s="84" t="s">
        <v>142</v>
      </c>
      <c r="E293" s="84" t="s">
        <v>15</v>
      </c>
      <c r="F293" s="84" t="s">
        <v>26</v>
      </c>
      <c r="G293" s="297">
        <v>20000000</v>
      </c>
      <c r="H293" s="297">
        <f t="shared" si="16"/>
        <v>20000000</v>
      </c>
      <c r="I293" s="289" t="s">
        <v>24</v>
      </c>
      <c r="J293" s="283"/>
    </row>
    <row r="294" spans="1:10" s="58" customFormat="1" ht="54">
      <c r="A294" s="283">
        <v>189</v>
      </c>
      <c r="B294" s="314">
        <v>10</v>
      </c>
      <c r="C294" s="167" t="s">
        <v>175</v>
      </c>
      <c r="D294" s="84" t="s">
        <v>142</v>
      </c>
      <c r="E294" s="84" t="s">
        <v>23</v>
      </c>
      <c r="F294" s="84" t="s">
        <v>26</v>
      </c>
      <c r="G294" s="297">
        <v>10000000</v>
      </c>
      <c r="H294" s="297">
        <f t="shared" si="16"/>
        <v>10000000</v>
      </c>
      <c r="I294" s="289" t="s">
        <v>24</v>
      </c>
      <c r="J294" s="283"/>
    </row>
    <row r="295" spans="1:10" s="58" customFormat="1" ht="36">
      <c r="A295" s="69">
        <v>190</v>
      </c>
      <c r="B295" s="314">
        <v>11</v>
      </c>
      <c r="C295" s="253" t="s">
        <v>305</v>
      </c>
      <c r="D295" s="95" t="s">
        <v>232</v>
      </c>
      <c r="E295" s="84" t="s">
        <v>15</v>
      </c>
      <c r="F295" s="84" t="s">
        <v>26</v>
      </c>
      <c r="G295" s="97">
        <v>35000000</v>
      </c>
      <c r="H295" s="207">
        <f t="shared" si="16"/>
        <v>35000000</v>
      </c>
      <c r="I295" s="162" t="s">
        <v>13</v>
      </c>
      <c r="J295" s="65"/>
    </row>
    <row r="296" spans="1:10" s="58" customFormat="1" ht="36">
      <c r="A296" s="69">
        <v>191</v>
      </c>
      <c r="B296" s="314">
        <v>12</v>
      </c>
      <c r="C296" s="253" t="s">
        <v>234</v>
      </c>
      <c r="D296" s="84" t="s">
        <v>142</v>
      </c>
      <c r="E296" s="84" t="s">
        <v>11</v>
      </c>
      <c r="F296" s="84" t="s">
        <v>26</v>
      </c>
      <c r="G296" s="97">
        <v>30000000</v>
      </c>
      <c r="H296" s="207">
        <f t="shared" si="16"/>
        <v>30000000</v>
      </c>
      <c r="I296" s="83" t="s">
        <v>24</v>
      </c>
      <c r="J296" s="65"/>
    </row>
    <row r="297" spans="1:10" s="58" customFormat="1" ht="48" customHeight="1">
      <c r="A297" s="69">
        <v>192</v>
      </c>
      <c r="B297" s="314">
        <v>13</v>
      </c>
      <c r="C297" s="253" t="s">
        <v>306</v>
      </c>
      <c r="D297" s="84" t="s">
        <v>142</v>
      </c>
      <c r="E297" s="84" t="s">
        <v>11</v>
      </c>
      <c r="F297" s="84" t="s">
        <v>26</v>
      </c>
      <c r="G297" s="97">
        <v>1000000</v>
      </c>
      <c r="H297" s="207">
        <f t="shared" si="16"/>
        <v>1000000</v>
      </c>
      <c r="I297" s="85" t="s">
        <v>16</v>
      </c>
      <c r="J297" s="65"/>
    </row>
    <row r="298" spans="1:10" s="58" customFormat="1" ht="54">
      <c r="A298" s="69">
        <v>193</v>
      </c>
      <c r="B298" s="314">
        <v>14</v>
      </c>
      <c r="C298" s="253" t="s">
        <v>362</v>
      </c>
      <c r="D298" s="290" t="s">
        <v>506</v>
      </c>
      <c r="E298" s="84" t="s">
        <v>15</v>
      </c>
      <c r="F298" s="84" t="s">
        <v>26</v>
      </c>
      <c r="G298" s="97">
        <v>6000000</v>
      </c>
      <c r="H298" s="207">
        <f t="shared" si="16"/>
        <v>6000000</v>
      </c>
      <c r="I298" s="83" t="s">
        <v>24</v>
      </c>
      <c r="J298" s="65"/>
    </row>
    <row r="299" spans="1:10" s="58" customFormat="1" ht="95.25" customHeight="1">
      <c r="A299" s="69">
        <v>194</v>
      </c>
      <c r="B299" s="314">
        <v>15</v>
      </c>
      <c r="C299" s="253" t="s">
        <v>307</v>
      </c>
      <c r="D299" s="95" t="s">
        <v>363</v>
      </c>
      <c r="E299" s="84" t="s">
        <v>15</v>
      </c>
      <c r="F299" s="84" t="s">
        <v>26</v>
      </c>
      <c r="G299" s="97">
        <v>6000000</v>
      </c>
      <c r="H299" s="207">
        <f t="shared" si="16"/>
        <v>6000000</v>
      </c>
      <c r="I299" s="83" t="s">
        <v>24</v>
      </c>
      <c r="J299" s="65"/>
    </row>
    <row r="300" spans="1:10" s="58" customFormat="1" ht="54">
      <c r="A300" s="69">
        <v>195</v>
      </c>
      <c r="B300" s="314">
        <v>16</v>
      </c>
      <c r="C300" s="253" t="s">
        <v>308</v>
      </c>
      <c r="D300" s="290" t="s">
        <v>232</v>
      </c>
      <c r="E300" s="84" t="s">
        <v>15</v>
      </c>
      <c r="F300" s="84" t="s">
        <v>26</v>
      </c>
      <c r="G300" s="97">
        <v>10000000</v>
      </c>
      <c r="H300" s="207">
        <f t="shared" si="16"/>
        <v>10000000</v>
      </c>
      <c r="I300" s="83" t="s">
        <v>24</v>
      </c>
      <c r="J300" s="65"/>
    </row>
    <row r="301" spans="1:10" s="58" customFormat="1" ht="60" customHeight="1">
      <c r="A301" s="69">
        <v>196</v>
      </c>
      <c r="B301" s="314">
        <v>17</v>
      </c>
      <c r="C301" s="253" t="s">
        <v>470</v>
      </c>
      <c r="D301" s="290" t="s">
        <v>232</v>
      </c>
      <c r="E301" s="84" t="s">
        <v>15</v>
      </c>
      <c r="F301" s="84" t="s">
        <v>26</v>
      </c>
      <c r="G301" s="97">
        <v>10000000</v>
      </c>
      <c r="H301" s="207">
        <f t="shared" si="16"/>
        <v>10000000</v>
      </c>
      <c r="I301" s="83" t="s">
        <v>24</v>
      </c>
      <c r="J301" s="65"/>
    </row>
    <row r="302" spans="1:10" s="58" customFormat="1" ht="36">
      <c r="A302" s="69">
        <v>197</v>
      </c>
      <c r="B302" s="314">
        <v>18</v>
      </c>
      <c r="C302" s="253" t="s">
        <v>309</v>
      </c>
      <c r="D302" s="84" t="s">
        <v>507</v>
      </c>
      <c r="E302" s="84" t="s">
        <v>37</v>
      </c>
      <c r="F302" s="84" t="s">
        <v>26</v>
      </c>
      <c r="G302" s="97">
        <v>150000000</v>
      </c>
      <c r="H302" s="207">
        <f t="shared" si="16"/>
        <v>150000000</v>
      </c>
      <c r="I302" s="162" t="s">
        <v>13</v>
      </c>
      <c r="J302" s="65"/>
    </row>
    <row r="303" spans="1:10" s="58" customFormat="1" ht="36">
      <c r="A303" s="69">
        <v>198</v>
      </c>
      <c r="B303" s="314">
        <v>19</v>
      </c>
      <c r="C303" s="252" t="s">
        <v>310</v>
      </c>
      <c r="D303" s="84" t="s">
        <v>508</v>
      </c>
      <c r="E303" s="84" t="s">
        <v>17</v>
      </c>
      <c r="F303" s="84" t="s">
        <v>26</v>
      </c>
      <c r="G303" s="97">
        <v>2000000</v>
      </c>
      <c r="H303" s="207">
        <f t="shared" si="16"/>
        <v>2000000</v>
      </c>
      <c r="I303" s="83" t="s">
        <v>24</v>
      </c>
      <c r="J303" s="65"/>
    </row>
    <row r="304" spans="1:10" s="58" customFormat="1" ht="36">
      <c r="A304" s="69">
        <v>199</v>
      </c>
      <c r="B304" s="314">
        <v>20</v>
      </c>
      <c r="C304" s="252" t="s">
        <v>471</v>
      </c>
      <c r="D304" s="84" t="s">
        <v>142</v>
      </c>
      <c r="E304" s="84" t="s">
        <v>37</v>
      </c>
      <c r="F304" s="84" t="s">
        <v>26</v>
      </c>
      <c r="G304" s="97">
        <v>16000000</v>
      </c>
      <c r="H304" s="207">
        <f t="shared" si="16"/>
        <v>16000000</v>
      </c>
      <c r="I304" s="83" t="s">
        <v>24</v>
      </c>
      <c r="J304" s="65"/>
    </row>
    <row r="305" spans="1:10" ht="54">
      <c r="A305" s="69">
        <v>200</v>
      </c>
      <c r="B305" s="314">
        <v>21</v>
      </c>
      <c r="C305" s="252" t="s">
        <v>472</v>
      </c>
      <c r="D305" s="84" t="s">
        <v>509</v>
      </c>
      <c r="E305" s="84" t="s">
        <v>11</v>
      </c>
      <c r="F305" s="84" t="s">
        <v>26</v>
      </c>
      <c r="G305" s="97">
        <v>3000000</v>
      </c>
      <c r="H305" s="207">
        <f t="shared" si="16"/>
        <v>3000000</v>
      </c>
      <c r="I305" s="83" t="s">
        <v>24</v>
      </c>
      <c r="J305" s="162"/>
    </row>
    <row r="306" spans="1:10" ht="18" customHeight="1">
      <c r="A306" s="433" t="s">
        <v>139</v>
      </c>
      <c r="B306" s="434"/>
      <c r="C306" s="435"/>
      <c r="D306" s="13"/>
      <c r="E306" s="21"/>
      <c r="F306" s="21"/>
      <c r="G306" s="43">
        <f>SUM(G285:G305)</f>
        <v>437067767</v>
      </c>
      <c r="H306" s="42">
        <f>SUM(H285:H305)</f>
        <v>437067767</v>
      </c>
      <c r="I306" s="16"/>
      <c r="J306" s="6"/>
    </row>
    <row r="307" spans="1:10" ht="18" customHeight="1">
      <c r="A307" s="457" t="s">
        <v>138</v>
      </c>
      <c r="B307" s="458"/>
      <c r="C307" s="459"/>
      <c r="D307" s="17"/>
      <c r="E307" s="18"/>
      <c r="F307" s="18"/>
      <c r="G307" s="50">
        <f>SUM(G306)</f>
        <v>437067767</v>
      </c>
      <c r="H307" s="44">
        <f>SUM(H306)</f>
        <v>437067767</v>
      </c>
      <c r="I307" s="19"/>
      <c r="J307" s="24"/>
    </row>
    <row r="308" spans="1:10" ht="18" customHeight="1">
      <c r="A308" s="492" t="s">
        <v>434</v>
      </c>
      <c r="B308" s="493"/>
      <c r="C308" s="493"/>
      <c r="D308" s="493"/>
      <c r="E308" s="493"/>
      <c r="F308" s="493"/>
      <c r="G308" s="493"/>
      <c r="H308" s="493"/>
      <c r="I308" s="493"/>
      <c r="J308" s="494"/>
    </row>
    <row r="309" spans="1:10" ht="36">
      <c r="A309" s="272">
        <v>201</v>
      </c>
      <c r="B309" s="312">
        <v>1</v>
      </c>
      <c r="C309" s="276" t="s">
        <v>371</v>
      </c>
      <c r="D309" s="272" t="s">
        <v>485</v>
      </c>
      <c r="E309" s="274" t="s">
        <v>372</v>
      </c>
      <c r="F309" s="269" t="s">
        <v>34</v>
      </c>
      <c r="G309" s="275">
        <v>12372881</v>
      </c>
      <c r="H309" s="275">
        <f>G309</f>
        <v>12372881</v>
      </c>
      <c r="I309" s="269" t="s">
        <v>173</v>
      </c>
      <c r="J309" s="278"/>
    </row>
    <row r="310" spans="1:10" ht="36">
      <c r="A310" s="272">
        <v>202</v>
      </c>
      <c r="B310" s="312">
        <v>2</v>
      </c>
      <c r="C310" s="275" t="s">
        <v>516</v>
      </c>
      <c r="D310" s="316" t="s">
        <v>486</v>
      </c>
      <c r="E310" s="275" t="s">
        <v>372</v>
      </c>
      <c r="F310" s="276" t="s">
        <v>12</v>
      </c>
      <c r="G310" s="305">
        <v>1355400</v>
      </c>
      <c r="H310" s="305">
        <f t="shared" ref="H310:H314" si="17">G310</f>
        <v>1355400</v>
      </c>
      <c r="I310" s="269" t="s">
        <v>24</v>
      </c>
      <c r="J310" s="275"/>
    </row>
    <row r="311" spans="1:10" s="27" customFormat="1" ht="36">
      <c r="A311" s="272">
        <v>203</v>
      </c>
      <c r="B311" s="312">
        <v>3</v>
      </c>
      <c r="C311" s="276" t="s">
        <v>176</v>
      </c>
      <c r="D311" s="275" t="s">
        <v>195</v>
      </c>
      <c r="E311" s="279" t="s">
        <v>372</v>
      </c>
      <c r="F311" s="269" t="s">
        <v>27</v>
      </c>
      <c r="G311" s="275">
        <v>847458</v>
      </c>
      <c r="H311" s="275">
        <f t="shared" si="17"/>
        <v>847458</v>
      </c>
      <c r="I311" s="269" t="s">
        <v>24</v>
      </c>
      <c r="J311" s="275"/>
    </row>
    <row r="312" spans="1:10" ht="43.5" customHeight="1">
      <c r="A312" s="379">
        <v>204</v>
      </c>
      <c r="B312" s="312">
        <v>4</v>
      </c>
      <c r="C312" s="385" t="s">
        <v>374</v>
      </c>
      <c r="D312" s="381" t="s">
        <v>255</v>
      </c>
      <c r="E312" s="383" t="s">
        <v>372</v>
      </c>
      <c r="F312" s="269" t="s">
        <v>12</v>
      </c>
      <c r="G312" s="275">
        <v>8474576</v>
      </c>
      <c r="H312" s="382">
        <f>G312+G313</f>
        <v>9474576</v>
      </c>
      <c r="I312" s="383" t="s">
        <v>173</v>
      </c>
      <c r="J312" s="383"/>
    </row>
    <row r="313" spans="1:10" ht="54" customHeight="1">
      <c r="A313" s="379"/>
      <c r="B313" s="312">
        <v>5</v>
      </c>
      <c r="C313" s="385"/>
      <c r="D313" s="381"/>
      <c r="E313" s="383"/>
      <c r="F313" s="269" t="s">
        <v>375</v>
      </c>
      <c r="G313" s="275">
        <v>1000000</v>
      </c>
      <c r="H313" s="382"/>
      <c r="I313" s="383"/>
      <c r="J313" s="383"/>
    </row>
    <row r="314" spans="1:10" ht="60" customHeight="1">
      <c r="A314" s="272">
        <v>205</v>
      </c>
      <c r="B314" s="312">
        <v>6</v>
      </c>
      <c r="C314" s="234" t="s">
        <v>376</v>
      </c>
      <c r="D314" s="276" t="s">
        <v>487</v>
      </c>
      <c r="E314" s="275" t="s">
        <v>372</v>
      </c>
      <c r="F314" s="269" t="s">
        <v>38</v>
      </c>
      <c r="G314" s="279">
        <v>328000</v>
      </c>
      <c r="H314" s="279">
        <f t="shared" si="17"/>
        <v>328000</v>
      </c>
      <c r="I314" s="269" t="s">
        <v>16</v>
      </c>
      <c r="J314" s="278"/>
    </row>
    <row r="315" spans="1:10" ht="36">
      <c r="A315" s="272">
        <v>206</v>
      </c>
      <c r="B315" s="312">
        <v>7</v>
      </c>
      <c r="C315" s="281" t="s">
        <v>377</v>
      </c>
      <c r="D315" s="276" t="s">
        <v>44</v>
      </c>
      <c r="E315" s="277" t="s">
        <v>372</v>
      </c>
      <c r="F315" s="269" t="s">
        <v>12</v>
      </c>
      <c r="G315" s="305">
        <v>847457</v>
      </c>
      <c r="H315" s="305">
        <f>G315</f>
        <v>847457</v>
      </c>
      <c r="I315" s="269" t="s">
        <v>24</v>
      </c>
      <c r="J315" s="269"/>
    </row>
    <row r="316" spans="1:10" ht="36">
      <c r="A316" s="272">
        <v>207</v>
      </c>
      <c r="B316" s="312">
        <v>8</v>
      </c>
      <c r="C316" s="281" t="s">
        <v>378</v>
      </c>
      <c r="D316" s="276" t="s">
        <v>488</v>
      </c>
      <c r="E316" s="277" t="s">
        <v>372</v>
      </c>
      <c r="F316" s="269" t="s">
        <v>12</v>
      </c>
      <c r="G316" s="305">
        <v>19436652</v>
      </c>
      <c r="H316" s="305">
        <f>G316</f>
        <v>19436652</v>
      </c>
      <c r="I316" s="269" t="s">
        <v>13</v>
      </c>
      <c r="J316" s="269"/>
    </row>
    <row r="317" spans="1:10" ht="36">
      <c r="A317" s="219">
        <v>208</v>
      </c>
      <c r="B317" s="220">
        <v>9</v>
      </c>
      <c r="C317" s="281" t="s">
        <v>379</v>
      </c>
      <c r="D317" s="276" t="s">
        <v>489</v>
      </c>
      <c r="E317" s="277" t="s">
        <v>372</v>
      </c>
      <c r="F317" s="269" t="s">
        <v>12</v>
      </c>
      <c r="G317" s="305">
        <v>27900000</v>
      </c>
      <c r="H317" s="305">
        <f>G317</f>
        <v>27900000</v>
      </c>
      <c r="I317" s="269" t="s">
        <v>13</v>
      </c>
      <c r="J317" s="269"/>
    </row>
    <row r="318" spans="1:10" ht="36">
      <c r="A318" s="53">
        <v>209</v>
      </c>
      <c r="B318" s="312">
        <v>10</v>
      </c>
      <c r="C318" s="235" t="s">
        <v>380</v>
      </c>
      <c r="D318" s="221" t="s">
        <v>490</v>
      </c>
      <c r="E318" s="217" t="s">
        <v>372</v>
      </c>
      <c r="F318" s="222" t="s">
        <v>12</v>
      </c>
      <c r="G318" s="303">
        <v>2048277</v>
      </c>
      <c r="H318" s="302">
        <f>G318</f>
        <v>2048277</v>
      </c>
      <c r="I318" s="218" t="s">
        <v>24</v>
      </c>
      <c r="J318" s="218"/>
    </row>
    <row r="319" spans="1:10" ht="87.75" customHeight="1">
      <c r="A319" s="53">
        <v>210</v>
      </c>
      <c r="B319" s="312">
        <v>11</v>
      </c>
      <c r="C319" s="235" t="s">
        <v>381</v>
      </c>
      <c r="D319" s="216" t="s">
        <v>491</v>
      </c>
      <c r="E319" s="217" t="s">
        <v>372</v>
      </c>
      <c r="F319" s="222" t="s">
        <v>12</v>
      </c>
      <c r="G319" s="303">
        <v>23505100</v>
      </c>
      <c r="H319" s="303">
        <f>G319</f>
        <v>23505100</v>
      </c>
      <c r="I319" s="218" t="s">
        <v>13</v>
      </c>
      <c r="J319" s="210"/>
    </row>
    <row r="320" spans="1:10" ht="15" customHeight="1">
      <c r="A320" s="418">
        <v>211</v>
      </c>
      <c r="B320" s="233">
        <v>12</v>
      </c>
      <c r="C320" s="421" t="s">
        <v>382</v>
      </c>
      <c r="D320" s="412" t="s">
        <v>492</v>
      </c>
      <c r="E320" s="418" t="s">
        <v>372</v>
      </c>
      <c r="F320" s="210" t="s">
        <v>48</v>
      </c>
      <c r="G320" s="304">
        <v>4491525</v>
      </c>
      <c r="H320" s="403">
        <f>G320+G321+G322+G323</f>
        <v>7575932</v>
      </c>
      <c r="I320" s="412" t="s">
        <v>173</v>
      </c>
      <c r="J320" s="415"/>
    </row>
    <row r="321" spans="1:10" ht="33.75" customHeight="1">
      <c r="A321" s="419"/>
      <c r="B321" s="233">
        <v>13</v>
      </c>
      <c r="C321" s="422"/>
      <c r="D321" s="413"/>
      <c r="E321" s="419"/>
      <c r="F321" s="223" t="s">
        <v>383</v>
      </c>
      <c r="G321" s="262">
        <v>884000</v>
      </c>
      <c r="H321" s="411"/>
      <c r="I321" s="413"/>
      <c r="J321" s="416"/>
    </row>
    <row r="322" spans="1:10" ht="32.25" customHeight="1">
      <c r="A322" s="419"/>
      <c r="B322" s="312">
        <v>14</v>
      </c>
      <c r="C322" s="422"/>
      <c r="D322" s="413"/>
      <c r="E322" s="419"/>
      <c r="F322" s="269" t="s">
        <v>34</v>
      </c>
      <c r="G322" s="275">
        <v>1864407</v>
      </c>
      <c r="H322" s="411"/>
      <c r="I322" s="413"/>
      <c r="J322" s="416"/>
    </row>
    <row r="323" spans="1:10" ht="18.75" customHeight="1">
      <c r="A323" s="420"/>
      <c r="B323" s="312">
        <v>15</v>
      </c>
      <c r="C323" s="423"/>
      <c r="D323" s="414"/>
      <c r="E323" s="420"/>
      <c r="F323" s="269" t="s">
        <v>38</v>
      </c>
      <c r="G323" s="275">
        <v>336000</v>
      </c>
      <c r="H323" s="404"/>
      <c r="I323" s="414"/>
      <c r="J323" s="417"/>
    </row>
    <row r="324" spans="1:10" ht="36" customHeight="1">
      <c r="A324" s="394">
        <v>212</v>
      </c>
      <c r="B324" s="233">
        <v>16</v>
      </c>
      <c r="C324" s="408" t="s">
        <v>324</v>
      </c>
      <c r="D324" s="409" t="s">
        <v>493</v>
      </c>
      <c r="E324" s="394" t="s">
        <v>372</v>
      </c>
      <c r="F324" s="210" t="s">
        <v>48</v>
      </c>
      <c r="G324" s="301">
        <v>256205</v>
      </c>
      <c r="H324" s="410">
        <f>G324+G325</f>
        <v>556073</v>
      </c>
      <c r="I324" s="397" t="s">
        <v>16</v>
      </c>
      <c r="J324" s="397"/>
    </row>
    <row r="325" spans="1:10" ht="36">
      <c r="A325" s="394"/>
      <c r="B325" s="312">
        <v>17</v>
      </c>
      <c r="C325" s="408"/>
      <c r="D325" s="409"/>
      <c r="E325" s="394"/>
      <c r="F325" s="210" t="s">
        <v>155</v>
      </c>
      <c r="G325" s="301">
        <v>299868</v>
      </c>
      <c r="H325" s="410"/>
      <c r="I325" s="397"/>
      <c r="J325" s="397"/>
    </row>
    <row r="326" spans="1:10" ht="53.25" customHeight="1">
      <c r="A326" s="53">
        <v>213</v>
      </c>
      <c r="B326" s="312">
        <v>18</v>
      </c>
      <c r="C326" s="236" t="s">
        <v>384</v>
      </c>
      <c r="D326" s="53" t="s">
        <v>485</v>
      </c>
      <c r="E326" s="209" t="s">
        <v>372</v>
      </c>
      <c r="F326" s="210" t="s">
        <v>157</v>
      </c>
      <c r="G326" s="262">
        <v>5084746</v>
      </c>
      <c r="H326" s="262">
        <f>G326</f>
        <v>5084746</v>
      </c>
      <c r="I326" s="210" t="s">
        <v>13</v>
      </c>
      <c r="J326" s="215"/>
    </row>
    <row r="327" spans="1:10" s="26" customFormat="1" ht="36">
      <c r="A327" s="280">
        <v>214</v>
      </c>
      <c r="B327" s="224">
        <v>19</v>
      </c>
      <c r="C327" s="271" t="s">
        <v>385</v>
      </c>
      <c r="D327" s="271" t="s">
        <v>494</v>
      </c>
      <c r="E327" s="271" t="s">
        <v>372</v>
      </c>
      <c r="F327" s="270" t="s">
        <v>48</v>
      </c>
      <c r="G327" s="306">
        <v>2542373</v>
      </c>
      <c r="H327" s="306">
        <f>G327</f>
        <v>2542373</v>
      </c>
      <c r="I327" s="271" t="s">
        <v>24</v>
      </c>
      <c r="J327" s="271"/>
    </row>
    <row r="328" spans="1:10" s="22" customFormat="1" ht="36">
      <c r="A328" s="269">
        <v>215</v>
      </c>
      <c r="B328" s="312">
        <v>20</v>
      </c>
      <c r="C328" s="281" t="s">
        <v>236</v>
      </c>
      <c r="D328" s="221" t="s">
        <v>335</v>
      </c>
      <c r="E328" s="270" t="s">
        <v>372</v>
      </c>
      <c r="F328" s="271" t="s">
        <v>12</v>
      </c>
      <c r="G328" s="307">
        <v>378000000</v>
      </c>
      <c r="H328" s="307">
        <f>G328</f>
        <v>378000000</v>
      </c>
      <c r="I328" s="271" t="s">
        <v>173</v>
      </c>
      <c r="J328" s="271"/>
    </row>
    <row r="329" spans="1:10" s="23" customFormat="1" ht="36">
      <c r="A329" s="230">
        <v>216</v>
      </c>
      <c r="B329" s="233">
        <v>21</v>
      </c>
      <c r="C329" s="223" t="s">
        <v>208</v>
      </c>
      <c r="D329" s="223" t="s">
        <v>522</v>
      </c>
      <c r="E329" s="230" t="s">
        <v>372</v>
      </c>
      <c r="F329" s="221" t="s">
        <v>12</v>
      </c>
      <c r="G329" s="304">
        <v>481200</v>
      </c>
      <c r="H329" s="304">
        <f>G329</f>
        <v>481200</v>
      </c>
      <c r="I329" s="223" t="s">
        <v>16</v>
      </c>
      <c r="J329" s="239"/>
    </row>
    <row r="330" spans="1:10" s="23" customFormat="1" ht="36">
      <c r="A330" s="221">
        <v>217</v>
      </c>
      <c r="B330" s="224">
        <v>22</v>
      </c>
      <c r="C330" s="213" t="s">
        <v>386</v>
      </c>
      <c r="D330" s="221" t="s">
        <v>182</v>
      </c>
      <c r="E330" s="221" t="s">
        <v>372</v>
      </c>
      <c r="F330" s="221" t="s">
        <v>22</v>
      </c>
      <c r="G330" s="239">
        <v>15750000</v>
      </c>
      <c r="H330" s="239">
        <f>G330</f>
        <v>15750000</v>
      </c>
      <c r="I330" s="225" t="s">
        <v>435</v>
      </c>
      <c r="J330" s="239" t="s">
        <v>484</v>
      </c>
    </row>
    <row r="331" spans="1:10" s="313" customFormat="1" ht="36">
      <c r="A331" s="379">
        <v>218</v>
      </c>
      <c r="B331" s="312">
        <v>23</v>
      </c>
      <c r="C331" s="380" t="s">
        <v>387</v>
      </c>
      <c r="D331" s="380" t="s">
        <v>52</v>
      </c>
      <c r="E331" s="407" t="s">
        <v>372</v>
      </c>
      <c r="F331" s="269" t="s">
        <v>12</v>
      </c>
      <c r="G331" s="279">
        <v>24756700</v>
      </c>
      <c r="H331" s="407">
        <f>G331+G332</f>
        <v>25056700</v>
      </c>
      <c r="I331" s="383" t="s">
        <v>173</v>
      </c>
      <c r="J331" s="384"/>
    </row>
    <row r="332" spans="1:10" s="313" customFormat="1">
      <c r="A332" s="394"/>
      <c r="B332" s="233">
        <v>24</v>
      </c>
      <c r="C332" s="394"/>
      <c r="D332" s="397"/>
      <c r="E332" s="394"/>
      <c r="F332" s="269" t="s">
        <v>170</v>
      </c>
      <c r="G332" s="279">
        <v>300000</v>
      </c>
      <c r="H332" s="398"/>
      <c r="I332" s="394"/>
      <c r="J332" s="394"/>
    </row>
    <row r="333" spans="1:10" s="313" customFormat="1" ht="36">
      <c r="A333" s="379">
        <v>219</v>
      </c>
      <c r="B333" s="312">
        <v>25</v>
      </c>
      <c r="C333" s="380" t="s">
        <v>53</v>
      </c>
      <c r="D333" s="380" t="s">
        <v>171</v>
      </c>
      <c r="E333" s="407" t="s">
        <v>372</v>
      </c>
      <c r="F333" s="269" t="s">
        <v>12</v>
      </c>
      <c r="G333" s="279">
        <v>17500000</v>
      </c>
      <c r="H333" s="407">
        <f>G333+G334</f>
        <v>18636700</v>
      </c>
      <c r="I333" s="383" t="s">
        <v>13</v>
      </c>
      <c r="J333" s="384"/>
    </row>
    <row r="334" spans="1:10" s="313" customFormat="1">
      <c r="A334" s="394"/>
      <c r="B334" s="233">
        <v>26</v>
      </c>
      <c r="C334" s="394"/>
      <c r="D334" s="397"/>
      <c r="E334" s="394"/>
      <c r="F334" s="269" t="s">
        <v>170</v>
      </c>
      <c r="G334" s="279">
        <v>1136700</v>
      </c>
      <c r="H334" s="398"/>
      <c r="I334" s="394"/>
      <c r="J334" s="394"/>
    </row>
    <row r="335" spans="1:10" ht="90">
      <c r="A335" s="226">
        <v>220</v>
      </c>
      <c r="B335" s="227">
        <v>27</v>
      </c>
      <c r="C335" s="211" t="s">
        <v>389</v>
      </c>
      <c r="D335" s="53" t="s">
        <v>162</v>
      </c>
      <c r="E335" s="215" t="s">
        <v>372</v>
      </c>
      <c r="F335" s="210" t="s">
        <v>12</v>
      </c>
      <c r="G335" s="260">
        <v>937968</v>
      </c>
      <c r="H335" s="260">
        <f t="shared" ref="H335" si="18">G335</f>
        <v>937968</v>
      </c>
      <c r="I335" s="210" t="s">
        <v>24</v>
      </c>
      <c r="J335" s="210"/>
    </row>
    <row r="336" spans="1:10" ht="36">
      <c r="A336" s="211">
        <v>221</v>
      </c>
      <c r="B336" s="312">
        <v>28</v>
      </c>
      <c r="C336" s="223" t="s">
        <v>391</v>
      </c>
      <c r="D336" s="211" t="s">
        <v>495</v>
      </c>
      <c r="E336" s="228" t="s">
        <v>372</v>
      </c>
      <c r="F336" s="228" t="s">
        <v>26</v>
      </c>
      <c r="G336" s="260">
        <v>2500000</v>
      </c>
      <c r="H336" s="260">
        <f t="shared" ref="H336:H337" si="19">G336</f>
        <v>2500000</v>
      </c>
      <c r="I336" s="210" t="s">
        <v>24</v>
      </c>
      <c r="J336" s="221" t="s">
        <v>515</v>
      </c>
    </row>
    <row r="337" spans="1:10" ht="54">
      <c r="A337" s="230">
        <v>222</v>
      </c>
      <c r="B337" s="233">
        <v>29</v>
      </c>
      <c r="C337" s="223" t="s">
        <v>133</v>
      </c>
      <c r="D337" s="223" t="s">
        <v>77</v>
      </c>
      <c r="E337" s="214" t="s">
        <v>372</v>
      </c>
      <c r="F337" s="210" t="s">
        <v>12</v>
      </c>
      <c r="G337" s="262">
        <v>847458</v>
      </c>
      <c r="H337" s="262">
        <f t="shared" si="19"/>
        <v>847458</v>
      </c>
      <c r="I337" s="210" t="s">
        <v>24</v>
      </c>
      <c r="J337" s="223"/>
    </row>
    <row r="338" spans="1:10" ht="54">
      <c r="A338" s="230">
        <v>223</v>
      </c>
      <c r="B338" s="233">
        <v>30</v>
      </c>
      <c r="C338" s="223" t="s">
        <v>392</v>
      </c>
      <c r="D338" s="223" t="s">
        <v>77</v>
      </c>
      <c r="E338" s="214" t="s">
        <v>372</v>
      </c>
      <c r="F338" s="210" t="s">
        <v>12</v>
      </c>
      <c r="G338" s="262">
        <v>400000</v>
      </c>
      <c r="H338" s="262">
        <f>G338</f>
        <v>400000</v>
      </c>
      <c r="I338" s="210" t="s">
        <v>16</v>
      </c>
      <c r="J338" s="223"/>
    </row>
    <row r="339" spans="1:10" ht="36">
      <c r="A339" s="379">
        <v>224</v>
      </c>
      <c r="B339" s="312">
        <v>31</v>
      </c>
      <c r="C339" s="380" t="s">
        <v>393</v>
      </c>
      <c r="D339" s="380" t="s">
        <v>496</v>
      </c>
      <c r="E339" s="381" t="s">
        <v>372</v>
      </c>
      <c r="F339" s="269" t="s">
        <v>12</v>
      </c>
      <c r="G339" s="306">
        <v>8305084</v>
      </c>
      <c r="H339" s="382">
        <f>G339+G340</f>
        <v>10847458</v>
      </c>
      <c r="I339" s="383" t="s">
        <v>435</v>
      </c>
      <c r="J339" s="384" t="s">
        <v>436</v>
      </c>
    </row>
    <row r="340" spans="1:10" ht="20.25" customHeight="1">
      <c r="A340" s="379"/>
      <c r="B340" s="312">
        <v>32</v>
      </c>
      <c r="C340" s="380"/>
      <c r="D340" s="380"/>
      <c r="E340" s="381"/>
      <c r="F340" s="269" t="s">
        <v>170</v>
      </c>
      <c r="G340" s="275">
        <v>2542374</v>
      </c>
      <c r="H340" s="382"/>
      <c r="I340" s="383"/>
      <c r="J340" s="384"/>
    </row>
    <row r="341" spans="1:10" ht="36">
      <c r="A341" s="272">
        <v>225</v>
      </c>
      <c r="B341" s="312">
        <v>33</v>
      </c>
      <c r="C341" s="276" t="s">
        <v>394</v>
      </c>
      <c r="D341" s="276" t="s">
        <v>75</v>
      </c>
      <c r="E341" s="277" t="s">
        <v>372</v>
      </c>
      <c r="F341" s="269" t="s">
        <v>12</v>
      </c>
      <c r="G341" s="275">
        <v>593220</v>
      </c>
      <c r="H341" s="275">
        <f t="shared" ref="H341" si="20">G341</f>
        <v>593220</v>
      </c>
      <c r="I341" s="269" t="s">
        <v>16</v>
      </c>
      <c r="J341" s="278" t="s">
        <v>436</v>
      </c>
    </row>
    <row r="342" spans="1:10" ht="36">
      <c r="A342" s="272">
        <v>226</v>
      </c>
      <c r="B342" s="312">
        <v>34</v>
      </c>
      <c r="C342" s="276" t="s">
        <v>81</v>
      </c>
      <c r="D342" s="276" t="s">
        <v>82</v>
      </c>
      <c r="E342" s="276" t="s">
        <v>372</v>
      </c>
      <c r="F342" s="269" t="s">
        <v>12</v>
      </c>
      <c r="G342" s="275">
        <v>238095238</v>
      </c>
      <c r="H342" s="275">
        <f>G342</f>
        <v>238095238</v>
      </c>
      <c r="I342" s="269" t="s">
        <v>173</v>
      </c>
      <c r="J342" s="269"/>
    </row>
    <row r="343" spans="1:10" s="3" customFormat="1" ht="36">
      <c r="A343" s="379">
        <v>227</v>
      </c>
      <c r="B343" s="312">
        <v>35</v>
      </c>
      <c r="C343" s="380" t="s">
        <v>339</v>
      </c>
      <c r="D343" s="380" t="s">
        <v>74</v>
      </c>
      <c r="E343" s="381" t="s">
        <v>372</v>
      </c>
      <c r="F343" s="269" t="s">
        <v>12</v>
      </c>
      <c r="G343" s="275">
        <v>1271186</v>
      </c>
      <c r="H343" s="382">
        <f>G344+G343</f>
        <v>2966101</v>
      </c>
      <c r="I343" s="383" t="s">
        <v>24</v>
      </c>
      <c r="J343" s="384"/>
    </row>
    <row r="344" spans="1:10" s="3" customFormat="1">
      <c r="A344" s="379"/>
      <c r="B344" s="312">
        <v>36</v>
      </c>
      <c r="C344" s="380"/>
      <c r="D344" s="380"/>
      <c r="E344" s="381"/>
      <c r="F344" s="269" t="s">
        <v>48</v>
      </c>
      <c r="G344" s="275">
        <v>1694915</v>
      </c>
      <c r="H344" s="382"/>
      <c r="I344" s="383"/>
      <c r="J344" s="384"/>
    </row>
    <row r="345" spans="1:10" ht="61.5" customHeight="1">
      <c r="A345" s="53">
        <v>228</v>
      </c>
      <c r="B345" s="312">
        <v>37</v>
      </c>
      <c r="C345" s="237" t="s">
        <v>395</v>
      </c>
      <c r="D345" s="53" t="s">
        <v>33</v>
      </c>
      <c r="E345" s="229" t="s">
        <v>372</v>
      </c>
      <c r="F345" s="210" t="s">
        <v>34</v>
      </c>
      <c r="G345" s="262">
        <v>1694915</v>
      </c>
      <c r="H345" s="262">
        <f t="shared" ref="H345" si="21">G345</f>
        <v>1694915</v>
      </c>
      <c r="I345" s="210" t="s">
        <v>24</v>
      </c>
      <c r="J345" s="212"/>
    </row>
    <row r="346" spans="1:10" ht="54">
      <c r="A346" s="210">
        <v>229</v>
      </c>
      <c r="B346" s="312">
        <v>38</v>
      </c>
      <c r="C346" s="238" t="s">
        <v>396</v>
      </c>
      <c r="D346" s="210" t="s">
        <v>497</v>
      </c>
      <c r="E346" s="230" t="s">
        <v>372</v>
      </c>
      <c r="F346" s="230" t="s">
        <v>26</v>
      </c>
      <c r="G346" s="304">
        <v>8000000</v>
      </c>
      <c r="H346" s="304">
        <f>G346</f>
        <v>8000000</v>
      </c>
      <c r="I346" s="223" t="s">
        <v>435</v>
      </c>
      <c r="J346" s="212"/>
    </row>
    <row r="347" spans="1:10" ht="43.5" customHeight="1">
      <c r="A347" s="210">
        <v>230</v>
      </c>
      <c r="B347" s="312">
        <v>39</v>
      </c>
      <c r="C347" s="238" t="s">
        <v>397</v>
      </c>
      <c r="D347" s="210" t="s">
        <v>498</v>
      </c>
      <c r="E347" s="230" t="s">
        <v>372</v>
      </c>
      <c r="F347" s="230" t="s">
        <v>26</v>
      </c>
      <c r="G347" s="304">
        <v>2000000</v>
      </c>
      <c r="H347" s="304">
        <f>G347</f>
        <v>2000000</v>
      </c>
      <c r="I347" s="223" t="s">
        <v>24</v>
      </c>
      <c r="J347" s="212"/>
    </row>
    <row r="348" spans="1:10" ht="36">
      <c r="A348" s="379">
        <v>231</v>
      </c>
      <c r="B348" s="312">
        <v>40</v>
      </c>
      <c r="C348" s="395" t="s">
        <v>103</v>
      </c>
      <c r="D348" s="396" t="s">
        <v>104</v>
      </c>
      <c r="E348" s="382" t="s">
        <v>372</v>
      </c>
      <c r="F348" s="275" t="s">
        <v>12</v>
      </c>
      <c r="G348" s="273">
        <v>133898305</v>
      </c>
      <c r="H348" s="395">
        <f>G348+G349+G350</f>
        <v>168898305</v>
      </c>
      <c r="I348" s="383" t="s">
        <v>173</v>
      </c>
      <c r="J348" s="382"/>
    </row>
    <row r="349" spans="1:10" ht="28.5" customHeight="1">
      <c r="A349" s="394"/>
      <c r="B349" s="233">
        <v>41</v>
      </c>
      <c r="C349" s="394"/>
      <c r="D349" s="397"/>
      <c r="E349" s="394"/>
      <c r="F349" s="275" t="s">
        <v>329</v>
      </c>
      <c r="G349" s="273">
        <v>15000000</v>
      </c>
      <c r="H349" s="398"/>
      <c r="I349" s="394"/>
      <c r="J349" s="394"/>
    </row>
    <row r="350" spans="1:10">
      <c r="A350" s="394"/>
      <c r="B350" s="233">
        <v>42</v>
      </c>
      <c r="C350" s="394"/>
      <c r="D350" s="397"/>
      <c r="E350" s="394"/>
      <c r="F350" s="275" t="s">
        <v>26</v>
      </c>
      <c r="G350" s="273">
        <v>20000000</v>
      </c>
      <c r="H350" s="398"/>
      <c r="I350" s="394"/>
      <c r="J350" s="394"/>
    </row>
    <row r="351" spans="1:10" ht="36">
      <c r="A351" s="269">
        <v>232</v>
      </c>
      <c r="B351" s="312">
        <v>43</v>
      </c>
      <c r="C351" s="270" t="s">
        <v>398</v>
      </c>
      <c r="D351" s="271" t="s">
        <v>499</v>
      </c>
      <c r="E351" s="270" t="s">
        <v>372</v>
      </c>
      <c r="F351" s="271" t="s">
        <v>12</v>
      </c>
      <c r="G351" s="307">
        <v>1313000</v>
      </c>
      <c r="H351" s="279">
        <f>G351</f>
        <v>1313000</v>
      </c>
      <c r="I351" s="271" t="s">
        <v>203</v>
      </c>
      <c r="J351" s="271"/>
    </row>
    <row r="352" spans="1:10" ht="15">
      <c r="A352" s="399">
        <v>233</v>
      </c>
      <c r="B352" s="500">
        <v>44</v>
      </c>
      <c r="C352" s="401" t="s">
        <v>399</v>
      </c>
      <c r="D352" s="399" t="s">
        <v>477</v>
      </c>
      <c r="E352" s="403" t="s">
        <v>372</v>
      </c>
      <c r="F352" s="421" t="s">
        <v>29</v>
      </c>
      <c r="G352" s="403">
        <v>2000000</v>
      </c>
      <c r="H352" s="403">
        <f>G352</f>
        <v>2000000</v>
      </c>
      <c r="I352" s="405" t="s">
        <v>209</v>
      </c>
      <c r="J352" s="405"/>
    </row>
    <row r="353" spans="1:10" ht="23.25" customHeight="1">
      <c r="A353" s="400"/>
      <c r="B353" s="501"/>
      <c r="C353" s="402"/>
      <c r="D353" s="400"/>
      <c r="E353" s="404"/>
      <c r="F353" s="423"/>
      <c r="G353" s="404"/>
      <c r="H353" s="404"/>
      <c r="I353" s="406"/>
      <c r="J353" s="406"/>
    </row>
    <row r="354" spans="1:10" ht="40.5" customHeight="1">
      <c r="A354" s="383">
        <v>234</v>
      </c>
      <c r="B354" s="312">
        <v>45</v>
      </c>
      <c r="C354" s="383" t="s">
        <v>119</v>
      </c>
      <c r="D354" s="383" t="s">
        <v>120</v>
      </c>
      <c r="E354" s="383" t="s">
        <v>372</v>
      </c>
      <c r="F354" s="215" t="s">
        <v>12</v>
      </c>
      <c r="G354" s="262">
        <v>338983</v>
      </c>
      <c r="H354" s="382">
        <f>G354+G355</f>
        <v>734241</v>
      </c>
      <c r="I354" s="383" t="s">
        <v>24</v>
      </c>
      <c r="J354" s="383"/>
    </row>
    <row r="355" spans="1:10" ht="33.75" customHeight="1">
      <c r="A355" s="394"/>
      <c r="B355" s="233">
        <v>46</v>
      </c>
      <c r="C355" s="394"/>
      <c r="D355" s="397"/>
      <c r="E355" s="394"/>
      <c r="F355" s="210" t="s">
        <v>27</v>
      </c>
      <c r="G355" s="262">
        <v>395258</v>
      </c>
      <c r="H355" s="398"/>
      <c r="I355" s="394"/>
      <c r="J355" s="394"/>
    </row>
    <row r="356" spans="1:10" ht="54">
      <c r="A356" s="211">
        <v>235</v>
      </c>
      <c r="B356" s="312">
        <v>47</v>
      </c>
      <c r="C356" s="223" t="s">
        <v>400</v>
      </c>
      <c r="D356" s="336" t="s">
        <v>231</v>
      </c>
      <c r="E356" s="231" t="s">
        <v>372</v>
      </c>
      <c r="F356" s="231" t="s">
        <v>26</v>
      </c>
      <c r="G356" s="261">
        <v>8000000</v>
      </c>
      <c r="H356" s="261">
        <f t="shared" ref="H356:H359" si="22">G356</f>
        <v>8000000</v>
      </c>
      <c r="I356" s="232" t="s">
        <v>24</v>
      </c>
      <c r="J356" s="221" t="s">
        <v>484</v>
      </c>
    </row>
    <row r="357" spans="1:10" ht="54">
      <c r="A357" s="276">
        <v>236</v>
      </c>
      <c r="B357" s="312">
        <v>48</v>
      </c>
      <c r="C357" s="271" t="s">
        <v>401</v>
      </c>
      <c r="D357" s="276" t="s">
        <v>500</v>
      </c>
      <c r="E357" s="228" t="s">
        <v>372</v>
      </c>
      <c r="F357" s="228" t="s">
        <v>26</v>
      </c>
      <c r="G357" s="279">
        <v>5000000</v>
      </c>
      <c r="H357" s="279">
        <f t="shared" si="22"/>
        <v>5000000</v>
      </c>
      <c r="I357" s="221" t="s">
        <v>24</v>
      </c>
      <c r="J357" s="221" t="s">
        <v>484</v>
      </c>
    </row>
    <row r="358" spans="1:10" ht="117.75" customHeight="1">
      <c r="A358" s="270">
        <v>237</v>
      </c>
      <c r="B358" s="233">
        <v>49</v>
      </c>
      <c r="C358" s="276" t="s">
        <v>402</v>
      </c>
      <c r="D358" s="271" t="s">
        <v>363</v>
      </c>
      <c r="E358" s="228" t="s">
        <v>372</v>
      </c>
      <c r="F358" s="228" t="s">
        <v>26</v>
      </c>
      <c r="G358" s="279">
        <v>35000000</v>
      </c>
      <c r="H358" s="279">
        <f t="shared" si="22"/>
        <v>35000000</v>
      </c>
      <c r="I358" s="271" t="s">
        <v>13</v>
      </c>
      <c r="J358" s="271"/>
    </row>
    <row r="359" spans="1:10" ht="72">
      <c r="A359" s="230">
        <v>238</v>
      </c>
      <c r="B359" s="233">
        <v>50</v>
      </c>
      <c r="C359" s="211" t="s">
        <v>403</v>
      </c>
      <c r="D359" s="211" t="s">
        <v>501</v>
      </c>
      <c r="E359" s="228" t="s">
        <v>372</v>
      </c>
      <c r="F359" s="228" t="s">
        <v>26</v>
      </c>
      <c r="G359" s="260">
        <v>20000000</v>
      </c>
      <c r="H359" s="260">
        <f t="shared" si="22"/>
        <v>20000000</v>
      </c>
      <c r="I359" s="223" t="s">
        <v>24</v>
      </c>
      <c r="J359" s="223"/>
    </row>
    <row r="360" spans="1:10">
      <c r="A360" s="433" t="s">
        <v>140</v>
      </c>
      <c r="B360" s="434"/>
      <c r="C360" s="435"/>
      <c r="D360" s="28"/>
      <c r="E360" s="29"/>
      <c r="F360" s="29"/>
      <c r="G360" s="51">
        <f>SUM(G309:G359)</f>
        <v>1061627429</v>
      </c>
      <c r="H360" s="45">
        <f>SUM(H309:H359)</f>
        <v>1061627429</v>
      </c>
      <c r="I360" s="30"/>
      <c r="J360" s="30"/>
    </row>
    <row r="361" spans="1:10">
      <c r="A361" s="457" t="s">
        <v>207</v>
      </c>
      <c r="B361" s="458"/>
      <c r="C361" s="459"/>
      <c r="D361" s="17"/>
      <c r="E361" s="18"/>
      <c r="F361" s="18"/>
      <c r="G361" s="50">
        <f>G50+G71+G93+G127+G143+G167+G176+G209+G216+G220+G231+G241+G245+G251+G256+G262+G271+G274+G282+G306+G360</f>
        <v>3998282351</v>
      </c>
      <c r="H361" s="44">
        <f>H144+H283+H307+H360</f>
        <v>3998282351</v>
      </c>
      <c r="I361" s="19"/>
      <c r="J361" s="19"/>
    </row>
    <row r="362" spans="1:10">
      <c r="A362" s="342"/>
      <c r="B362" s="342"/>
      <c r="C362" s="342"/>
      <c r="D362" s="343"/>
      <c r="E362" s="344"/>
      <c r="F362" s="344"/>
      <c r="G362" s="345"/>
      <c r="H362" s="346"/>
      <c r="I362" s="347"/>
      <c r="J362" s="348"/>
    </row>
    <row r="363" spans="1:10">
      <c r="A363" s="342"/>
      <c r="B363" s="342"/>
      <c r="C363" s="342"/>
      <c r="D363" s="343"/>
      <c r="E363" s="344"/>
      <c r="F363" s="344"/>
      <c r="G363" s="345"/>
      <c r="H363" s="346"/>
      <c r="I363" s="347"/>
      <c r="J363" s="348"/>
    </row>
    <row r="364" spans="1:10" ht="23.25">
      <c r="A364" s="193"/>
      <c r="B364" s="319"/>
      <c r="C364" s="36" t="s">
        <v>512</v>
      </c>
      <c r="D364" s="37"/>
      <c r="E364" s="37"/>
      <c r="F364" s="37"/>
      <c r="G364" s="46"/>
      <c r="H364" s="46"/>
      <c r="I364" s="38"/>
    </row>
    <row r="365" spans="1:10" ht="23.25">
      <c r="A365" s="193"/>
      <c r="B365" s="319"/>
      <c r="C365" s="36" t="s">
        <v>513</v>
      </c>
      <c r="D365" s="37"/>
      <c r="E365" s="37"/>
      <c r="F365" s="37"/>
      <c r="G365" s="46"/>
      <c r="H365" s="46"/>
      <c r="I365" s="38"/>
    </row>
    <row r="366" spans="1:10" ht="23.25">
      <c r="A366" s="193"/>
      <c r="B366" s="319"/>
      <c r="C366" s="36" t="s">
        <v>514</v>
      </c>
      <c r="D366" s="37"/>
      <c r="E366" s="37"/>
      <c r="F366" s="37"/>
      <c r="G366" s="46"/>
      <c r="H366" s="46"/>
      <c r="I366" s="38"/>
    </row>
    <row r="367" spans="1:10" ht="23.25">
      <c r="A367" s="193"/>
      <c r="B367" s="319"/>
      <c r="C367" s="39"/>
      <c r="D367" s="37"/>
      <c r="E367" s="37"/>
      <c r="F367" s="37"/>
      <c r="G367" s="499" t="s">
        <v>361</v>
      </c>
      <c r="H367" s="499"/>
      <c r="I367" s="499"/>
    </row>
    <row r="368" spans="1:10" ht="23.25">
      <c r="A368" s="193"/>
      <c r="B368" s="319"/>
      <c r="C368" s="519" t="s">
        <v>533</v>
      </c>
      <c r="D368" s="37"/>
      <c r="E368" s="37"/>
      <c r="F368" s="37"/>
      <c r="G368" s="495" t="s">
        <v>237</v>
      </c>
      <c r="H368" s="495"/>
      <c r="I368" s="40"/>
    </row>
    <row r="369" spans="1:9" ht="23.25">
      <c r="A369" s="193"/>
      <c r="B369" s="319"/>
      <c r="C369" s="519" t="s">
        <v>534</v>
      </c>
      <c r="D369" s="37"/>
      <c r="E369" s="37"/>
      <c r="F369" s="37"/>
      <c r="G369" s="495" t="s">
        <v>535</v>
      </c>
      <c r="H369" s="495"/>
      <c r="I369" s="40"/>
    </row>
    <row r="370" spans="1:9" ht="15">
      <c r="B370" s="27"/>
      <c r="C370" s="1"/>
      <c r="D370"/>
      <c r="E370"/>
      <c r="G370" s="47"/>
      <c r="H370" s="47"/>
    </row>
  </sheetData>
  <autoFilter ref="C5:F361"/>
  <mergeCells count="455">
    <mergeCell ref="D147:D148"/>
    <mergeCell ref="A93:C93"/>
    <mergeCell ref="E86:E87"/>
    <mergeCell ref="D73:D74"/>
    <mergeCell ref="E161:E162"/>
    <mergeCell ref="C161:C162"/>
    <mergeCell ref="D161:D162"/>
    <mergeCell ref="A161:A162"/>
    <mergeCell ref="A78:A79"/>
    <mergeCell ref="A146:J146"/>
    <mergeCell ref="A145:J145"/>
    <mergeCell ref="J147:J148"/>
    <mergeCell ref="A144:C144"/>
    <mergeCell ref="A143:C143"/>
    <mergeCell ref="D113:D114"/>
    <mergeCell ref="E100:E101"/>
    <mergeCell ref="E107:E108"/>
    <mergeCell ref="D111:D112"/>
    <mergeCell ref="I111:I112"/>
    <mergeCell ref="J113:J114"/>
    <mergeCell ref="J107:J108"/>
    <mergeCell ref="H113:H114"/>
    <mergeCell ref="J159:J160"/>
    <mergeCell ref="A119:A120"/>
    <mergeCell ref="H159:H160"/>
    <mergeCell ref="A170:A171"/>
    <mergeCell ref="D170:D171"/>
    <mergeCell ref="H170:H171"/>
    <mergeCell ref="I170:I171"/>
    <mergeCell ref="E170:E171"/>
    <mergeCell ref="A193:A194"/>
    <mergeCell ref="C159:C160"/>
    <mergeCell ref="D159:D160"/>
    <mergeCell ref="A167:C167"/>
    <mergeCell ref="A168:J168"/>
    <mergeCell ref="J178:J179"/>
    <mergeCell ref="A159:A160"/>
    <mergeCell ref="J81:J83"/>
    <mergeCell ref="I113:I114"/>
    <mergeCell ref="J239:J240"/>
    <mergeCell ref="A121:A122"/>
    <mergeCell ref="D121:D122"/>
    <mergeCell ref="I100:I101"/>
    <mergeCell ref="H222:H227"/>
    <mergeCell ref="J222:J227"/>
    <mergeCell ref="D222:D227"/>
    <mergeCell ref="I161:I162"/>
    <mergeCell ref="J155:J156"/>
    <mergeCell ref="J161:J162"/>
    <mergeCell ref="D203:D204"/>
    <mergeCell ref="E191:E192"/>
    <mergeCell ref="A189:A190"/>
    <mergeCell ref="C189:C190"/>
    <mergeCell ref="D189:D190"/>
    <mergeCell ref="E189:E190"/>
    <mergeCell ref="A203:A204"/>
    <mergeCell ref="A111:A112"/>
    <mergeCell ref="H97:H98"/>
    <mergeCell ref="A107:A108"/>
    <mergeCell ref="A109:A110"/>
    <mergeCell ref="H161:H162"/>
    <mergeCell ref="J247:J248"/>
    <mergeCell ref="D239:D240"/>
    <mergeCell ref="C247:C248"/>
    <mergeCell ref="D247:D248"/>
    <mergeCell ref="E247:E248"/>
    <mergeCell ref="A176:C176"/>
    <mergeCell ref="E212:E213"/>
    <mergeCell ref="C193:C194"/>
    <mergeCell ref="A191:A192"/>
    <mergeCell ref="C191:C192"/>
    <mergeCell ref="D191:D192"/>
    <mergeCell ref="A239:A240"/>
    <mergeCell ref="C239:C240"/>
    <mergeCell ref="A241:C241"/>
    <mergeCell ref="A216:C216"/>
    <mergeCell ref="A209:C209"/>
    <mergeCell ref="A220:C220"/>
    <mergeCell ref="A217:J217"/>
    <mergeCell ref="C233:C235"/>
    <mergeCell ref="H212:H213"/>
    <mergeCell ref="A212:A213"/>
    <mergeCell ref="A222:A227"/>
    <mergeCell ref="I222:I227"/>
    <mergeCell ref="E222:E227"/>
    <mergeCell ref="H66:H67"/>
    <mergeCell ref="D66:D67"/>
    <mergeCell ref="C73:C74"/>
    <mergeCell ref="E66:E67"/>
    <mergeCell ref="C75:C77"/>
    <mergeCell ref="E75:E77"/>
    <mergeCell ref="D75:D77"/>
    <mergeCell ref="A103:A104"/>
    <mergeCell ref="A105:A106"/>
    <mergeCell ref="A97:A98"/>
    <mergeCell ref="C66:C67"/>
    <mergeCell ref="A100:A101"/>
    <mergeCell ref="E111:E112"/>
    <mergeCell ref="E109:E110"/>
    <mergeCell ref="H105:H106"/>
    <mergeCell ref="H111:H112"/>
    <mergeCell ref="H107:H108"/>
    <mergeCell ref="C107:C108"/>
    <mergeCell ref="D109:D110"/>
    <mergeCell ref="C105:C106"/>
    <mergeCell ref="J103:J104"/>
    <mergeCell ref="I109:I110"/>
    <mergeCell ref="J109:J110"/>
    <mergeCell ref="I105:I106"/>
    <mergeCell ref="J105:J106"/>
    <mergeCell ref="J111:J112"/>
    <mergeCell ref="I107:I108"/>
    <mergeCell ref="H103:H104"/>
    <mergeCell ref="I103:I104"/>
    <mergeCell ref="A308:J308"/>
    <mergeCell ref="A306:C306"/>
    <mergeCell ref="G369:H369"/>
    <mergeCell ref="C258:C259"/>
    <mergeCell ref="H258:H259"/>
    <mergeCell ref="A283:C283"/>
    <mergeCell ref="A271:C271"/>
    <mergeCell ref="A282:C282"/>
    <mergeCell ref="A274:C274"/>
    <mergeCell ref="A284:J284"/>
    <mergeCell ref="D258:D259"/>
    <mergeCell ref="A263:J263"/>
    <mergeCell ref="A272:J272"/>
    <mergeCell ref="A275:J275"/>
    <mergeCell ref="A264:A265"/>
    <mergeCell ref="A262:C262"/>
    <mergeCell ref="A280:A281"/>
    <mergeCell ref="G367:I367"/>
    <mergeCell ref="G368:H368"/>
    <mergeCell ref="B352:B353"/>
    <mergeCell ref="F352:F353"/>
    <mergeCell ref="G352:G353"/>
    <mergeCell ref="J258:J259"/>
    <mergeCell ref="E264:E265"/>
    <mergeCell ref="D45:D46"/>
    <mergeCell ref="A94:J94"/>
    <mergeCell ref="A72:J72"/>
    <mergeCell ref="J73:J74"/>
    <mergeCell ref="A86:A87"/>
    <mergeCell ref="D86:D87"/>
    <mergeCell ref="D81:D83"/>
    <mergeCell ref="E81:E83"/>
    <mergeCell ref="I81:I83"/>
    <mergeCell ref="I73:I74"/>
    <mergeCell ref="E73:E74"/>
    <mergeCell ref="H86:H87"/>
    <mergeCell ref="H73:H74"/>
    <mergeCell ref="A75:A77"/>
    <mergeCell ref="E48:E49"/>
    <mergeCell ref="H48:H49"/>
    <mergeCell ref="A48:A49"/>
    <mergeCell ref="C48:C49"/>
    <mergeCell ref="I48:I49"/>
    <mergeCell ref="D48:D49"/>
    <mergeCell ref="A51:J51"/>
    <mergeCell ref="A66:A67"/>
    <mergeCell ref="J59:J61"/>
    <mergeCell ref="J48:J49"/>
    <mergeCell ref="J17:J18"/>
    <mergeCell ref="I31:I32"/>
    <mergeCell ref="C59:C61"/>
    <mergeCell ref="A59:A61"/>
    <mergeCell ref="D59:D61"/>
    <mergeCell ref="E59:E61"/>
    <mergeCell ref="H59:H61"/>
    <mergeCell ref="I59:I61"/>
    <mergeCell ref="J31:J32"/>
    <mergeCell ref="A24:A25"/>
    <mergeCell ref="E24:E25"/>
    <mergeCell ref="H24:H25"/>
    <mergeCell ref="I24:I25"/>
    <mergeCell ref="J24:J25"/>
    <mergeCell ref="C24:C25"/>
    <mergeCell ref="D24:D25"/>
    <mergeCell ref="A45:A46"/>
    <mergeCell ref="I45:I46"/>
    <mergeCell ref="E31:E32"/>
    <mergeCell ref="D31:D32"/>
    <mergeCell ref="C31:C32"/>
    <mergeCell ref="C45:C46"/>
    <mergeCell ref="E45:E46"/>
    <mergeCell ref="H45:H46"/>
    <mergeCell ref="D9:D10"/>
    <mergeCell ref="J11:J12"/>
    <mergeCell ref="J66:J67"/>
    <mergeCell ref="J14:J15"/>
    <mergeCell ref="C9:C10"/>
    <mergeCell ref="A9:A10"/>
    <mergeCell ref="H9:H10"/>
    <mergeCell ref="I9:I10"/>
    <mergeCell ref="H14:H15"/>
    <mergeCell ref="A14:A15"/>
    <mergeCell ref="C14:C15"/>
    <mergeCell ref="I14:I15"/>
    <mergeCell ref="E9:E10"/>
    <mergeCell ref="J9:J10"/>
    <mergeCell ref="E14:E15"/>
    <mergeCell ref="D14:D15"/>
    <mergeCell ref="I11:I12"/>
    <mergeCell ref="D11:D12"/>
    <mergeCell ref="E17:E18"/>
    <mergeCell ref="A17:A18"/>
    <mergeCell ref="D17:D18"/>
    <mergeCell ref="H17:H18"/>
    <mergeCell ref="I17:I18"/>
    <mergeCell ref="A11:A12"/>
    <mergeCell ref="I75:I77"/>
    <mergeCell ref="J75:J77"/>
    <mergeCell ref="J100:J101"/>
    <mergeCell ref="H100:H101"/>
    <mergeCell ref="C111:C112"/>
    <mergeCell ref="H78:H79"/>
    <mergeCell ref="I78:I79"/>
    <mergeCell ref="C78:C79"/>
    <mergeCell ref="E78:E79"/>
    <mergeCell ref="D103:D104"/>
    <mergeCell ref="D107:D108"/>
    <mergeCell ref="I86:I87"/>
    <mergeCell ref="C109:C110"/>
    <mergeCell ref="H109:H110"/>
    <mergeCell ref="D105:D106"/>
    <mergeCell ref="D100:D101"/>
    <mergeCell ref="J97:J98"/>
    <mergeCell ref="E97:E98"/>
    <mergeCell ref="I97:I98"/>
    <mergeCell ref="C97:C98"/>
    <mergeCell ref="D97:D98"/>
    <mergeCell ref="C100:C101"/>
    <mergeCell ref="C103:C104"/>
    <mergeCell ref="E103:E104"/>
    <mergeCell ref="A247:A248"/>
    <mergeCell ref="H247:H248"/>
    <mergeCell ref="A1:J3"/>
    <mergeCell ref="D254:D255"/>
    <mergeCell ref="A251:C251"/>
    <mergeCell ref="A4:J4"/>
    <mergeCell ref="A7:J7"/>
    <mergeCell ref="A8:J8"/>
    <mergeCell ref="J86:J87"/>
    <mergeCell ref="A81:A83"/>
    <mergeCell ref="C81:C83"/>
    <mergeCell ref="J212:J213"/>
    <mergeCell ref="C178:C179"/>
    <mergeCell ref="D178:D179"/>
    <mergeCell ref="A73:A74"/>
    <mergeCell ref="A210:J210"/>
    <mergeCell ref="C17:C18"/>
    <mergeCell ref="A147:A148"/>
    <mergeCell ref="E147:E148"/>
    <mergeCell ref="J78:J79"/>
    <mergeCell ref="D78:D79"/>
    <mergeCell ref="E105:E106"/>
    <mergeCell ref="A71:C71"/>
    <mergeCell ref="H147:H148"/>
    <mergeCell ref="C222:C227"/>
    <mergeCell ref="I147:I148"/>
    <mergeCell ref="H75:H77"/>
    <mergeCell ref="A360:C360"/>
    <mergeCell ref="A361:C361"/>
    <mergeCell ref="D233:D235"/>
    <mergeCell ref="H264:H265"/>
    <mergeCell ref="I264:I265"/>
    <mergeCell ref="C212:C213"/>
    <mergeCell ref="D212:D213"/>
    <mergeCell ref="A307:C307"/>
    <mergeCell ref="A155:A156"/>
    <mergeCell ref="C155:C156"/>
    <mergeCell ref="E258:E259"/>
    <mergeCell ref="I280:I281"/>
    <mergeCell ref="C280:C281"/>
    <mergeCell ref="C264:C265"/>
    <mergeCell ref="D264:D265"/>
    <mergeCell ref="A245:C245"/>
    <mergeCell ref="C254:C255"/>
    <mergeCell ref="A231:C231"/>
    <mergeCell ref="A232:J232"/>
    <mergeCell ref="I258:I259"/>
    <mergeCell ref="J233:J235"/>
    <mergeCell ref="E239:E240"/>
    <mergeCell ref="I239:I240"/>
    <mergeCell ref="J203:J204"/>
    <mergeCell ref="A233:A235"/>
    <mergeCell ref="I159:I160"/>
    <mergeCell ref="E11:E12"/>
    <mergeCell ref="H11:H12"/>
    <mergeCell ref="C11:C12"/>
    <mergeCell ref="C86:C87"/>
    <mergeCell ref="A50:C50"/>
    <mergeCell ref="A31:A32"/>
    <mergeCell ref="H31:H32"/>
    <mergeCell ref="H81:H83"/>
    <mergeCell ref="I66:I67"/>
    <mergeCell ref="I178:I179"/>
    <mergeCell ref="H191:H192"/>
    <mergeCell ref="E193:E194"/>
    <mergeCell ref="H193:H194"/>
    <mergeCell ref="D155:D156"/>
    <mergeCell ref="E233:E235"/>
    <mergeCell ref="A113:A114"/>
    <mergeCell ref="C170:C171"/>
    <mergeCell ref="E155:E156"/>
    <mergeCell ref="J115:J116"/>
    <mergeCell ref="I212:I213"/>
    <mergeCell ref="E178:E179"/>
    <mergeCell ref="D193:D194"/>
    <mergeCell ref="H178:H179"/>
    <mergeCell ref="H233:H235"/>
    <mergeCell ref="I233:I235"/>
    <mergeCell ref="I191:I192"/>
    <mergeCell ref="I193:I194"/>
    <mergeCell ref="J193:J194"/>
    <mergeCell ref="H189:H190"/>
    <mergeCell ref="I189:I190"/>
    <mergeCell ref="I203:I204"/>
    <mergeCell ref="E203:E204"/>
    <mergeCell ref="H203:H204"/>
    <mergeCell ref="J312:J313"/>
    <mergeCell ref="J280:J281"/>
    <mergeCell ref="E113:E114"/>
    <mergeCell ref="A177:J177"/>
    <mergeCell ref="D280:D281"/>
    <mergeCell ref="E280:E281"/>
    <mergeCell ref="H280:H281"/>
    <mergeCell ref="A257:J257"/>
    <mergeCell ref="B254:B255"/>
    <mergeCell ref="A258:A259"/>
    <mergeCell ref="J264:J265"/>
    <mergeCell ref="J254:J255"/>
    <mergeCell ref="A242:J242"/>
    <mergeCell ref="A246:J246"/>
    <mergeCell ref="A252:J252"/>
    <mergeCell ref="I247:I248"/>
    <mergeCell ref="J189:J190"/>
    <mergeCell ref="J191:J192"/>
    <mergeCell ref="I254:I255"/>
    <mergeCell ref="E254:E255"/>
    <mergeCell ref="H254:H255"/>
    <mergeCell ref="A256:C256"/>
    <mergeCell ref="A254:A255"/>
    <mergeCell ref="H155:H156"/>
    <mergeCell ref="A324:A325"/>
    <mergeCell ref="C324:C325"/>
    <mergeCell ref="D324:D325"/>
    <mergeCell ref="E324:E325"/>
    <mergeCell ref="H324:H325"/>
    <mergeCell ref="I324:I325"/>
    <mergeCell ref="J324:J325"/>
    <mergeCell ref="H320:H323"/>
    <mergeCell ref="I320:I323"/>
    <mergeCell ref="J320:J323"/>
    <mergeCell ref="A320:A323"/>
    <mergeCell ref="C320:C323"/>
    <mergeCell ref="D320:D323"/>
    <mergeCell ref="E320:E323"/>
    <mergeCell ref="A331:A332"/>
    <mergeCell ref="C331:C332"/>
    <mergeCell ref="D331:D332"/>
    <mergeCell ref="E331:E332"/>
    <mergeCell ref="H331:H332"/>
    <mergeCell ref="I331:I332"/>
    <mergeCell ref="J331:J332"/>
    <mergeCell ref="A333:A334"/>
    <mergeCell ref="C333:C334"/>
    <mergeCell ref="D333:D334"/>
    <mergeCell ref="E333:E334"/>
    <mergeCell ref="H333:H334"/>
    <mergeCell ref="I333:I334"/>
    <mergeCell ref="J333:J334"/>
    <mergeCell ref="I354:I355"/>
    <mergeCell ref="J354:J355"/>
    <mergeCell ref="A348:A350"/>
    <mergeCell ref="C348:C350"/>
    <mergeCell ref="D348:D350"/>
    <mergeCell ref="E348:E350"/>
    <mergeCell ref="H348:H350"/>
    <mergeCell ref="I348:I350"/>
    <mergeCell ref="J348:J350"/>
    <mergeCell ref="A352:A353"/>
    <mergeCell ref="C352:C353"/>
    <mergeCell ref="D352:D353"/>
    <mergeCell ref="E352:E353"/>
    <mergeCell ref="H352:H353"/>
    <mergeCell ref="I352:I353"/>
    <mergeCell ref="A354:A355"/>
    <mergeCell ref="C354:C355"/>
    <mergeCell ref="D354:D355"/>
    <mergeCell ref="E354:E355"/>
    <mergeCell ref="J352:J353"/>
    <mergeCell ref="H354:H355"/>
    <mergeCell ref="A312:A313"/>
    <mergeCell ref="C312:C313"/>
    <mergeCell ref="D312:D313"/>
    <mergeCell ref="I117:I118"/>
    <mergeCell ref="C117:C118"/>
    <mergeCell ref="D117:D118"/>
    <mergeCell ref="C113:C114"/>
    <mergeCell ref="A115:A116"/>
    <mergeCell ref="E115:E116"/>
    <mergeCell ref="H115:H116"/>
    <mergeCell ref="I115:I116"/>
    <mergeCell ref="E312:E313"/>
    <mergeCell ref="H312:H313"/>
    <mergeCell ref="I312:I313"/>
    <mergeCell ref="E159:E160"/>
    <mergeCell ref="H239:H240"/>
    <mergeCell ref="I155:I156"/>
    <mergeCell ref="A178:A179"/>
    <mergeCell ref="A221:J221"/>
    <mergeCell ref="A205:A207"/>
    <mergeCell ref="E205:E207"/>
    <mergeCell ref="I205:I207"/>
    <mergeCell ref="H205:H207"/>
    <mergeCell ref="J205:J207"/>
    <mergeCell ref="A339:A340"/>
    <mergeCell ref="C339:C340"/>
    <mergeCell ref="D339:D340"/>
    <mergeCell ref="E339:E340"/>
    <mergeCell ref="H339:H340"/>
    <mergeCell ref="I339:I340"/>
    <mergeCell ref="J339:J340"/>
    <mergeCell ref="A343:A344"/>
    <mergeCell ref="C343:C344"/>
    <mergeCell ref="D343:D344"/>
    <mergeCell ref="E343:E344"/>
    <mergeCell ref="H343:H344"/>
    <mergeCell ref="I343:I344"/>
    <mergeCell ref="J343:J344"/>
    <mergeCell ref="C205:C207"/>
    <mergeCell ref="D205:D207"/>
    <mergeCell ref="C121:C122"/>
    <mergeCell ref="D115:D116"/>
    <mergeCell ref="C115:C116"/>
    <mergeCell ref="D119:D120"/>
    <mergeCell ref="C119:C120"/>
    <mergeCell ref="A117:A118"/>
    <mergeCell ref="E117:E118"/>
    <mergeCell ref="A127:C127"/>
    <mergeCell ref="A128:J128"/>
    <mergeCell ref="E121:E122"/>
    <mergeCell ref="H121:H122"/>
    <mergeCell ref="I119:I120"/>
    <mergeCell ref="J119:J120"/>
    <mergeCell ref="H119:H120"/>
    <mergeCell ref="J117:J118"/>
    <mergeCell ref="C147:C148"/>
    <mergeCell ref="C203:C204"/>
    <mergeCell ref="J121:J122"/>
    <mergeCell ref="I121:I122"/>
    <mergeCell ref="E119:E120"/>
    <mergeCell ref="H117:H118"/>
    <mergeCell ref="J170:J171"/>
  </mergeCells>
  <pageMargins left="0.70866141732283472" right="0.70866141732283472" top="0.74803149606299213" bottom="0.74803149606299213" header="0.31496062992125984"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2024-02-01T12:18:33Z</dcterms:modified>
</cp:coreProperties>
</file>