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Sheet1!$C$5:$F$339</definedName>
  </definedNames>
  <calcPr calcId="162913"/>
</workbook>
</file>

<file path=xl/calcChain.xml><?xml version="1.0" encoding="utf-8"?>
<calcChain xmlns="http://schemas.openxmlformats.org/spreadsheetml/2006/main">
  <c r="H135" i="1" l="1"/>
  <c r="H290" i="1" l="1"/>
  <c r="H289" i="1"/>
  <c r="H288" i="1"/>
  <c r="H286" i="1"/>
  <c r="H120" i="1" l="1"/>
  <c r="H106" i="1"/>
  <c r="G137" i="1"/>
  <c r="H160" i="1"/>
  <c r="H84" i="1"/>
  <c r="H49" i="1"/>
  <c r="H124" i="1"/>
  <c r="H26" i="1"/>
  <c r="H43" i="1"/>
  <c r="H236" i="1"/>
  <c r="H17" i="1" l="1"/>
  <c r="H81" i="1" l="1"/>
  <c r="G292" i="1"/>
  <c r="G272" i="1"/>
  <c r="G267" i="1"/>
  <c r="G260" i="1"/>
  <c r="G254" i="1"/>
  <c r="G249" i="1"/>
  <c r="G217" i="1"/>
  <c r="G232" i="1"/>
  <c r="G237" i="1"/>
  <c r="G210" i="1"/>
  <c r="G181" i="1"/>
  <c r="G173" i="1"/>
  <c r="G152" i="1"/>
  <c r="H101" i="1"/>
  <c r="G97" i="1"/>
  <c r="G74" i="1"/>
  <c r="G58" i="1"/>
  <c r="G333" i="1"/>
  <c r="H256" i="1"/>
  <c r="G153" i="1" l="1"/>
  <c r="H332" i="1"/>
  <c r="H331" i="1"/>
  <c r="H329" i="1"/>
  <c r="H326" i="1"/>
  <c r="H325" i="1"/>
  <c r="H324" i="1"/>
  <c r="H322" i="1"/>
  <c r="H321" i="1"/>
  <c r="H320" i="1"/>
  <c r="H319" i="1"/>
  <c r="H317" i="1"/>
  <c r="H316" i="1"/>
  <c r="H315" i="1"/>
  <c r="H314" i="1"/>
  <c r="H313" i="1"/>
  <c r="H312" i="1"/>
  <c r="H311" i="1"/>
  <c r="H309" i="1"/>
  <c r="H307" i="1"/>
  <c r="H301" i="1"/>
  <c r="H298" i="1"/>
  <c r="H297" i="1"/>
  <c r="H296" i="1"/>
  <c r="H295" i="1"/>
  <c r="H244" i="1"/>
  <c r="H245" i="1"/>
  <c r="H265" i="1"/>
  <c r="H333" i="1" l="1"/>
  <c r="H275" i="1"/>
  <c r="H276" i="1"/>
  <c r="H277" i="1"/>
  <c r="H278" i="1"/>
  <c r="H279" i="1"/>
  <c r="H280" i="1"/>
  <c r="H281" i="1"/>
  <c r="H282" i="1"/>
  <c r="H283" i="1"/>
  <c r="H284" i="1"/>
  <c r="H285" i="1"/>
  <c r="H287" i="1"/>
  <c r="H291" i="1"/>
  <c r="G293" i="1"/>
  <c r="H158" i="1" l="1"/>
  <c r="H159" i="1"/>
  <c r="H91" i="1" l="1"/>
  <c r="H90" i="1"/>
  <c r="H88" i="1"/>
  <c r="H46" i="1"/>
  <c r="H72" i="1"/>
  <c r="H71" i="1"/>
  <c r="H264" i="1" l="1"/>
  <c r="H262" i="1"/>
  <c r="H45" i="1"/>
  <c r="H194" i="1" l="1"/>
  <c r="H64" i="1" l="1"/>
  <c r="H243" i="1" l="1"/>
  <c r="H134" i="1"/>
  <c r="H200" i="1" l="1"/>
  <c r="H198" i="1"/>
  <c r="H187" i="1"/>
  <c r="H188" i="1"/>
  <c r="H195" i="1"/>
  <c r="H192" i="1"/>
  <c r="H191" i="1"/>
  <c r="H93" i="1" l="1"/>
  <c r="H80" i="1"/>
  <c r="H94" i="1"/>
  <c r="H223" i="1" l="1"/>
  <c r="H213" i="1"/>
  <c r="H166" i="1" l="1"/>
  <c r="H247" i="1"/>
  <c r="H246" i="1"/>
  <c r="H235" i="1"/>
  <c r="H208" i="1"/>
  <c r="H206" i="1" l="1"/>
  <c r="H205" i="1"/>
  <c r="H204" i="1"/>
  <c r="H186" i="1"/>
  <c r="H185" i="1"/>
  <c r="H184" i="1"/>
  <c r="H183" i="1"/>
  <c r="H163" i="1"/>
  <c r="H149" i="1"/>
  <c r="H86" i="1"/>
  <c r="H78" i="1"/>
  <c r="H82" i="1"/>
  <c r="H68" i="1"/>
  <c r="H56" i="1"/>
  <c r="H40" i="1"/>
  <c r="H28" i="1"/>
  <c r="G221" i="1" l="1"/>
  <c r="H219" i="1"/>
  <c r="H31" i="1" l="1"/>
  <c r="H96" i="1" l="1"/>
  <c r="H48" i="1"/>
  <c r="H168" i="1"/>
  <c r="H89" i="1"/>
  <c r="H53" i="1" l="1"/>
  <c r="H52" i="1"/>
  <c r="H54" i="1"/>
  <c r="H207" i="1" l="1"/>
  <c r="H167" i="1"/>
  <c r="H118" i="1"/>
  <c r="H122" i="1"/>
  <c r="H63" i="1" l="1"/>
  <c r="H105" i="1"/>
  <c r="H67" i="1"/>
  <c r="H32" i="1"/>
  <c r="H33" i="1"/>
  <c r="H144" i="1" l="1"/>
  <c r="H220" i="1" l="1"/>
  <c r="H221" i="1" s="1"/>
  <c r="H156" i="1"/>
  <c r="H157" i="1"/>
  <c r="H162" i="1"/>
  <c r="H292" i="1" l="1"/>
  <c r="H293" i="1" s="1"/>
  <c r="H69" i="1"/>
  <c r="H242" i="1"/>
  <c r="H257" i="1"/>
  <c r="H259" i="1"/>
  <c r="H260" i="1" l="1"/>
  <c r="H176" i="1"/>
  <c r="H126" i="1" l="1"/>
  <c r="H130" i="1"/>
  <c r="H128" i="1"/>
  <c r="H102" i="1"/>
  <c r="H266" i="1" l="1"/>
  <c r="H248" i="1"/>
  <c r="G240" i="1"/>
  <c r="H202" i="1"/>
  <c r="H203" i="1"/>
  <c r="H193" i="1"/>
  <c r="H172" i="1"/>
  <c r="H142" i="1"/>
  <c r="H143" i="1"/>
  <c r="H145" i="1"/>
  <c r="H146" i="1"/>
  <c r="H147" i="1"/>
  <c r="H148" i="1"/>
  <c r="H150" i="1"/>
  <c r="H151" i="1"/>
  <c r="H110" i="1"/>
  <c r="H112" i="1"/>
  <c r="H114" i="1"/>
  <c r="H116" i="1"/>
  <c r="H92" i="1"/>
  <c r="H60" i="1"/>
  <c r="H61" i="1"/>
  <c r="H66" i="1"/>
  <c r="H62" i="1"/>
  <c r="H50" i="1"/>
  <c r="H41" i="1"/>
  <c r="H39" i="1"/>
  <c r="H29" i="1"/>
  <c r="H25" i="1"/>
  <c r="H23" i="1"/>
  <c r="G273" i="1" l="1"/>
  <c r="G334" i="1"/>
  <c r="H74" i="1"/>
  <c r="H190" i="1"/>
  <c r="H178" i="1"/>
  <c r="H179" i="1"/>
  <c r="H141" i="1"/>
  <c r="H180" i="1" l="1"/>
  <c r="H51" i="1" l="1"/>
  <c r="H34" i="1"/>
  <c r="H30" i="1"/>
  <c r="H22" i="1"/>
  <c r="H169" i="1" l="1"/>
  <c r="H249" i="1"/>
  <c r="H270" i="1" l="1"/>
  <c r="H14" i="1" l="1"/>
  <c r="H209" i="1" l="1"/>
  <c r="H164" i="1"/>
  <c r="H108" i="1" l="1"/>
  <c r="H76" i="1" l="1"/>
  <c r="H97" i="1" s="1"/>
  <c r="H230" i="1" l="1"/>
  <c r="H24" i="1" l="1"/>
  <c r="H252" i="1"/>
  <c r="H251" i="1"/>
  <c r="H239" i="1"/>
  <c r="H240" i="1" s="1"/>
  <c r="H234" i="1"/>
  <c r="H237" i="1" s="1"/>
  <c r="H231" i="1"/>
  <c r="H269" i="1"/>
  <c r="H272" i="1" s="1"/>
  <c r="H229" i="1"/>
  <c r="H216" i="1"/>
  <c r="H212" i="1"/>
  <c r="H189" i="1"/>
  <c r="H175" i="1"/>
  <c r="H181" i="1" s="1"/>
  <c r="H171" i="1"/>
  <c r="H165" i="1"/>
  <c r="H140" i="1"/>
  <c r="H139" i="1"/>
  <c r="H133" i="1"/>
  <c r="H104" i="1"/>
  <c r="H55" i="1"/>
  <c r="H42" i="1"/>
  <c r="H38" i="1"/>
  <c r="H37" i="1"/>
  <c r="H36" i="1"/>
  <c r="H27" i="1"/>
  <c r="H18" i="1"/>
  <c r="H16" i="1"/>
  <c r="H20" i="1"/>
  <c r="H132" i="1"/>
  <c r="H173" i="1" l="1"/>
  <c r="H152" i="1"/>
  <c r="H254" i="1"/>
  <c r="H232" i="1"/>
  <c r="H196" i="1" l="1"/>
  <c r="H210" i="1" l="1"/>
  <c r="H99" i="1" l="1"/>
  <c r="H137" i="1" s="1"/>
  <c r="H12" i="1" l="1"/>
  <c r="H267" i="1" l="1"/>
  <c r="H214" i="1"/>
  <c r="H217" i="1" s="1"/>
  <c r="H273" i="1" l="1"/>
  <c r="H9" i="1"/>
  <c r="H58" i="1" s="1"/>
  <c r="H153" i="1" s="1"/>
  <c r="H334" i="1" l="1"/>
</calcChain>
</file>

<file path=xl/sharedStrings.xml><?xml version="1.0" encoding="utf-8"?>
<sst xmlns="http://schemas.openxmlformats.org/spreadsheetml/2006/main" count="1287" uniqueCount="495">
  <si>
    <t>Ред. бр. на                                      постапката</t>
  </si>
  <si>
    <t>Предмет на договорот 
за јавна набавка/рамковната спогодба</t>
  </si>
  <si>
    <t>Шифра според ОПЈН</t>
  </si>
  <si>
    <t>Очекуван почеток на постапката (месец)</t>
  </si>
  <si>
    <t>Носител на планирање</t>
  </si>
  <si>
    <t>Проценета вредност на набавката/
услугата без ДДВ (денари)</t>
  </si>
  <si>
    <t xml:space="preserve">Проценета вредност на постапката без ДДВ (денари)                                                          </t>
  </si>
  <si>
    <t xml:space="preserve">Вид на постапка </t>
  </si>
  <si>
    <t>Забелешка</t>
  </si>
  <si>
    <t>I. Договори и рамковни спогодби за јавни набавки на стоки</t>
  </si>
  <si>
    <t>I.1. Материјално-технички средства</t>
  </si>
  <si>
    <t>февруари</t>
  </si>
  <si>
    <t>ВП 2803/40 Скопје</t>
  </si>
  <si>
    <t>Отворена постапка</t>
  </si>
  <si>
    <t>34300000-0</t>
  </si>
  <si>
    <t>март</t>
  </si>
  <si>
    <t>Набавка од мала вредност</t>
  </si>
  <si>
    <t>април</t>
  </si>
  <si>
    <t>јуни</t>
  </si>
  <si>
    <t>јули</t>
  </si>
  <si>
    <t>август</t>
  </si>
  <si>
    <t xml:space="preserve"> ВП 2803/40 Скопје</t>
  </si>
  <si>
    <t>мај</t>
  </si>
  <si>
    <t>Поедноставена отворена постапка</t>
  </si>
  <si>
    <t xml:space="preserve">03413000-8 </t>
  </si>
  <si>
    <t>ВП 2803/01 Скопје</t>
  </si>
  <si>
    <t>ВП 2803/70 Скопје</t>
  </si>
  <si>
    <t>ВП 2803/14 Скопје</t>
  </si>
  <si>
    <t>ВП 2803/60 Скопје</t>
  </si>
  <si>
    <t>октомври</t>
  </si>
  <si>
    <t>35111000-5</t>
  </si>
  <si>
    <t>септември</t>
  </si>
  <si>
    <t>ВА</t>
  </si>
  <si>
    <t>Вкупно I.1.</t>
  </si>
  <si>
    <t xml:space="preserve"> </t>
  </si>
  <si>
    <t>I.2. Интендантски материјални средства и канцелариска опрема</t>
  </si>
  <si>
    <t xml:space="preserve">Сол индустриска </t>
  </si>
  <si>
    <t>14400000-5</t>
  </si>
  <si>
    <t>35812000-9</t>
  </si>
  <si>
    <t>Средства за одржување на хигиена</t>
  </si>
  <si>
    <t>Вкупно I.2.</t>
  </si>
  <si>
    <t>I.3. Информатички средства и канцелариски материјали</t>
  </si>
  <si>
    <t>К4</t>
  </si>
  <si>
    <t>Вкупно I.3.</t>
  </si>
  <si>
    <t>I.4. Прехрамбени производи</t>
  </si>
  <si>
    <t>15812000-3</t>
  </si>
  <si>
    <t>15612500-6</t>
  </si>
  <si>
    <t>Сувомеснати производи</t>
  </si>
  <si>
    <t>ноември</t>
  </si>
  <si>
    <t>Свежо овошје и зеленчук</t>
  </si>
  <si>
    <t>15300000-1</t>
  </si>
  <si>
    <t>Дехидрирана храна за кучиња</t>
  </si>
  <si>
    <t>15713000-9</t>
  </si>
  <si>
    <t>Вкупно I.4.</t>
  </si>
  <si>
    <t>I.5. Медицинска опрема и санитетски материјални средства</t>
  </si>
  <si>
    <t>Лекови</t>
  </si>
  <si>
    <t>33690000-3 33600000-6</t>
  </si>
  <si>
    <t>33651600-4</t>
  </si>
  <si>
    <t>24310000-0</t>
  </si>
  <si>
    <t>Микробиолошки средства</t>
  </si>
  <si>
    <t>Вкупно I.5.</t>
  </si>
  <si>
    <t>ВКУПНО I</t>
  </si>
  <si>
    <t>II. Договори и рамковни спогодби за јавни набавки на услуги</t>
  </si>
  <si>
    <t>II.1. Услуги за одржување и поправка</t>
  </si>
  <si>
    <t>35120000-1</t>
  </si>
  <si>
    <t>50110000-9</t>
  </si>
  <si>
    <t>50421000-2</t>
  </si>
  <si>
    <t>50211000-7</t>
  </si>
  <si>
    <t>Вкупно II.1.</t>
  </si>
  <si>
    <t>II.2. Транспортни услуги</t>
  </si>
  <si>
    <t>Автобуски превоз на персоналот на Армијата до и од работно место</t>
  </si>
  <si>
    <t>60000000-8</t>
  </si>
  <si>
    <t>60170000-0</t>
  </si>
  <si>
    <t>Вкупно II.2.</t>
  </si>
  <si>
    <t>II.3. Информатички и телекомуникациски услуги</t>
  </si>
  <si>
    <t>72400000-4</t>
  </si>
  <si>
    <t>Поштенски услуги</t>
  </si>
  <si>
    <t>Вкупно II.3.</t>
  </si>
  <si>
    <t>66510000-8</t>
  </si>
  <si>
    <t>Осигурување на воздухоплови, пилотски и патнички седишта</t>
  </si>
  <si>
    <t>Вкупно II.4.</t>
  </si>
  <si>
    <t>II.5. Архитектонски и инженериски услуги</t>
  </si>
  <si>
    <t>II.6. Издавачки и печатарски услуги</t>
  </si>
  <si>
    <t>ВП 2803/80 Скопје</t>
  </si>
  <si>
    <t xml:space="preserve">II.7. Комунални услуги </t>
  </si>
  <si>
    <t>Електрична енергија</t>
  </si>
  <si>
    <t>09310000-5</t>
  </si>
  <si>
    <t>Собирање, транспорт и третман на медицински отпад</t>
  </si>
  <si>
    <t>90524000-6</t>
  </si>
  <si>
    <t>Вкупно II.7.</t>
  </si>
  <si>
    <t>II.8. Услуги за отстранување на отпадни води и смет, санитарни и слични услуги</t>
  </si>
  <si>
    <t>Вкупно II.8.</t>
  </si>
  <si>
    <t>II.9. Хотелски и угостителски услуги</t>
  </si>
  <si>
    <t>Вкупно II.9.</t>
  </si>
  <si>
    <t>II.10. Услуги за привремено вработување</t>
  </si>
  <si>
    <t xml:space="preserve">Ангажирање на лица преку агенција за времени вработувања </t>
  </si>
  <si>
    <t>79611000-0</t>
  </si>
  <si>
    <t>Вкупно II.10.</t>
  </si>
  <si>
    <t>II.11. Правни, образовни услуги и услуги за стручно усовршување</t>
  </si>
  <si>
    <t>Вкупно II.11.</t>
  </si>
  <si>
    <t>Испитување на физичко - хемиски параметри за одредување на квалитет на производи (лабораториски анализи)</t>
  </si>
  <si>
    <t>71900000-7</t>
  </si>
  <si>
    <t>Вкупно II.12.</t>
  </si>
  <si>
    <t>ВКУПНО II</t>
  </si>
  <si>
    <t>III. Договори и рамковни спогодби за јавни набавки на работи</t>
  </si>
  <si>
    <t>18800000-7</t>
  </si>
  <si>
    <t>55110000-4 55520000-1</t>
  </si>
  <si>
    <t>33140000-3</t>
  </si>
  <si>
    <t>Медицинска опрема</t>
  </si>
  <si>
    <t>Уништување на документарен материјал со изминат рок на чување</t>
  </si>
  <si>
    <t>33696500-0</t>
  </si>
  <si>
    <t>ВКУПНО III</t>
  </si>
  <si>
    <t>Вкупно III.1</t>
  </si>
  <si>
    <t>Вкупно пренесени обврски</t>
  </si>
  <si>
    <t>34350000-5</t>
  </si>
  <si>
    <t xml:space="preserve"> ВП 2803/14 Скопје</t>
  </si>
  <si>
    <t xml:space="preserve">Резервни делови и потрошен материјал за работилниците за поправки и одржување </t>
  </si>
  <si>
    <t>Огревно дрво</t>
  </si>
  <si>
    <t>Технички и медицински гасови</t>
  </si>
  <si>
    <t>24100000-5</t>
  </si>
  <si>
    <t>Противпожарни материјални средства</t>
  </si>
  <si>
    <t xml:space="preserve">  ВП 2803/30 Скопје</t>
  </si>
  <si>
    <t xml:space="preserve"> ВП 2803/60 Скопје</t>
  </si>
  <si>
    <t>Средства за дезинфекција, дезинсекција и дератизација</t>
  </si>
  <si>
    <t>33140000-3 33100000-1</t>
  </si>
  <si>
    <t>Референтни раствори и хемикалии</t>
  </si>
  <si>
    <t>33651690-1 33600000-6</t>
  </si>
  <si>
    <t>64121100-1</t>
  </si>
  <si>
    <t>50312000-5</t>
  </si>
  <si>
    <t>15130000-8</t>
  </si>
  <si>
    <t>15981100-9 15981200-0</t>
  </si>
  <si>
    <t xml:space="preserve"> Отворена постапка</t>
  </si>
  <si>
    <t>Изработка на фотографии и табло за потребите на Воена академија</t>
  </si>
  <si>
    <t>80533200-1</t>
  </si>
  <si>
    <t>Обуки за стручно оспособување и усовршување</t>
  </si>
  <si>
    <t>15897300-5</t>
  </si>
  <si>
    <t>50324200-4</t>
  </si>
  <si>
    <t>Ред. бр. на                                      потребата</t>
  </si>
  <si>
    <t>Цветни аранжмани</t>
  </si>
  <si>
    <t>Договор на 2 години</t>
  </si>
  <si>
    <t>II.4. Финансиски услуги (осигурителни, банкарски и финансиски услуги)</t>
  </si>
  <si>
    <t>Смрзната риба и смрзнато пилешко</t>
  </si>
  <si>
    <t>15321000-4 15980000-1</t>
  </si>
  <si>
    <t>Вкупно II.5.</t>
  </si>
  <si>
    <t xml:space="preserve">Поедноставена отворена постапка </t>
  </si>
  <si>
    <t>Вкупно II.6.</t>
  </si>
  <si>
    <t xml:space="preserve">ВКУПНО </t>
  </si>
  <si>
    <t>Други огласи чл.121 од ЗЈН</t>
  </si>
  <si>
    <t>Транспорт на стоки при селидба</t>
  </si>
  <si>
    <t>Одржување на хигиена во објектите на МО и ГШ на Армијата</t>
  </si>
  <si>
    <t>Дигитални сертификати - токени</t>
  </si>
  <si>
    <t>ВП 2803/30 Скопје</t>
  </si>
  <si>
    <t xml:space="preserve">90920000-2 </t>
  </si>
  <si>
    <t>Пренос на неисправни моторни возила (шлепање)</t>
  </si>
  <si>
    <t>II.12. Здравствени и социјални услуги и други анализи</t>
  </si>
  <si>
    <t xml:space="preserve">  Генерален сервис на вести</t>
  </si>
  <si>
    <t xml:space="preserve">34115000-6 34115200-8 </t>
  </si>
  <si>
    <t xml:space="preserve">18110000-3 </t>
  </si>
  <si>
    <t xml:space="preserve">15119600-1 15221000-3 </t>
  </si>
  <si>
    <t xml:space="preserve">50000000-5 </t>
  </si>
  <si>
    <t xml:space="preserve">Склучување на Договор со Авторска агенција за исплата на авторски хонорари </t>
  </si>
  <si>
    <t>03121210-0</t>
  </si>
  <si>
    <t>31400000-0</t>
  </si>
  <si>
    <t xml:space="preserve">44110000-4 </t>
  </si>
  <si>
    <t>35810000-5</t>
  </si>
  <si>
    <t>39522530-1</t>
  </si>
  <si>
    <t>Леб, бурек, лепиња и бели пецива</t>
  </si>
  <si>
    <t>15119000-5</t>
  </si>
  <si>
    <t>Вакцини</t>
  </si>
  <si>
    <t xml:space="preserve">33140000-3 </t>
  </si>
  <si>
    <t>33140000-3        33100000-1</t>
  </si>
  <si>
    <t>60180000-3</t>
  </si>
  <si>
    <t>50118110-9</t>
  </si>
  <si>
    <t xml:space="preserve">66516200-2 </t>
  </si>
  <si>
    <t>66516100-1</t>
  </si>
  <si>
    <t xml:space="preserve">79800000-2 </t>
  </si>
  <si>
    <t>79800000-2</t>
  </si>
  <si>
    <t>ВП 2803/20 Скопје</t>
  </si>
  <si>
    <t xml:space="preserve">55110000-4 </t>
  </si>
  <si>
    <t>Хартија за фотокопирање</t>
  </si>
  <si>
    <t>35121500-3</t>
  </si>
  <si>
    <t xml:space="preserve">Осигурување на вработените </t>
  </si>
  <si>
    <t xml:space="preserve">Објавување огласи во дневни печатени медиуми </t>
  </si>
  <si>
    <t>64216000-3</t>
  </si>
  <si>
    <t xml:space="preserve">79100000-5 79530000-8 </t>
  </si>
  <si>
    <t>79962000-5</t>
  </si>
  <si>
    <t>92512100-4</t>
  </si>
  <si>
    <t xml:space="preserve">30000000-9                                             30192000-1 </t>
  </si>
  <si>
    <t xml:space="preserve">Акумулатори за моторни возила  </t>
  </si>
  <si>
    <t>СЦВС</t>
  </si>
  <si>
    <t>Стоматолошки потрошни и непотрошни материјални средства</t>
  </si>
  <si>
    <t>Медицински  средства и лабараториски прибор</t>
  </si>
  <si>
    <t>Рестартирање на софтверски систем за управување на конвертори на фрекфенции  со дефектажа</t>
  </si>
  <si>
    <t>Превоз на персонал - вонреден превоз со автобуси, минибуси и патнички моторни возила во земјава и странство</t>
  </si>
  <si>
    <t>Специјализирани курсеви за телекоминукации, информатика и сајбер одбрана</t>
  </si>
  <si>
    <t>Проверка на квалитет на рендген апарат</t>
  </si>
  <si>
    <t>39141000-2</t>
  </si>
  <si>
    <t>Замена на покриви на објекти во касарните и магацинските групи на МО и АРСМ</t>
  </si>
  <si>
    <t xml:space="preserve"> Оспособување на надворешни парни разводи во бетонски канал должина 350м во касарна Тетово</t>
  </si>
  <si>
    <t>Пневматици за моторни возила</t>
  </si>
  <si>
    <t>Делови од службена униформа</t>
  </si>
  <si>
    <t>Услуги за земјотресно инжинерство и инжинерска сеизмологија</t>
  </si>
  <si>
    <t xml:space="preserve">Mатеријали наменети за делегации и други материјали за протоколарни активности                 </t>
  </si>
  <si>
    <t xml:space="preserve">30190000-7 30192000-1 </t>
  </si>
  <si>
    <t xml:space="preserve">34300000-0 44514200-8 </t>
  </si>
  <si>
    <t>Кафе и алкохолни пијалоци за угостителски објекти од отворен тип</t>
  </si>
  <si>
    <t>15911000-7 15861000-1</t>
  </si>
  <si>
    <t xml:space="preserve">Ветеринарни средства, материјали за работа со животни и ветеринарни лекови и вакцини </t>
  </si>
  <si>
    <t>50114000-7 50110000-9</t>
  </si>
  <si>
    <t>79800000-2 79810000-5</t>
  </si>
  <si>
    <t>Рамковна спогодба на 2 години</t>
  </si>
  <si>
    <t xml:space="preserve">Месо </t>
  </si>
  <si>
    <t>Млеко и млечни производи</t>
  </si>
  <si>
    <t>Сокови</t>
  </si>
  <si>
    <t xml:space="preserve">Вода </t>
  </si>
  <si>
    <t>15331400-1 15331170-9</t>
  </si>
  <si>
    <t>Конзервиран, пастеризиран и смрзнат зеленчук</t>
  </si>
  <si>
    <t>33000000-0  39800000-0</t>
  </si>
  <si>
    <t>Поправка и одржување на разладна, термичка, кујнска опрема и други интендантски машини</t>
  </si>
  <si>
    <t>Поправка и одржување на фискални каси</t>
  </si>
  <si>
    <t>Технички преглед и осигурување при регистрација на моторни возила</t>
  </si>
  <si>
    <t>Рамковна спогодба</t>
  </si>
  <si>
    <t>18110000-3 18300000-2</t>
  </si>
  <si>
    <t>Изработил: Сашо Јовановски</t>
  </si>
  <si>
    <t>Согласен: Митре Тодоров</t>
  </si>
  <si>
    <t xml:space="preserve">15541000-2 15542100-0 15542200-1 15530000-2 </t>
  </si>
  <si>
    <t>30192000-1 30190000-7</t>
  </si>
  <si>
    <t>33100000-1</t>
  </si>
  <si>
    <t>50400000-9</t>
  </si>
  <si>
    <t>09211000-1</t>
  </si>
  <si>
    <t xml:space="preserve">31440000-2 </t>
  </si>
  <si>
    <t>Одобрил: Донка Милошевска</t>
  </si>
  <si>
    <t>Министер</t>
  </si>
  <si>
    <t>Владо Мисајловски</t>
  </si>
  <si>
    <r>
      <t>Вкупно II.13</t>
    </r>
    <r>
      <rPr>
        <sz val="11"/>
        <color rgb="FFFF0000"/>
        <rFont val="StobiSerif Regular"/>
        <family val="3"/>
      </rPr>
      <t>.</t>
    </r>
  </si>
  <si>
    <t>18530000-3 
35810000-5 
35821000-5</t>
  </si>
  <si>
    <t>Батерии разни</t>
  </si>
  <si>
    <t>Делови од борбена униформа</t>
  </si>
  <si>
    <t>35811300-5</t>
  </si>
  <si>
    <t xml:space="preserve">Чизми војнички </t>
  </si>
  <si>
    <t xml:space="preserve">19243000-1 39000000-2 </t>
  </si>
  <si>
    <t>Поправка и сервисирање на  моторни возила</t>
  </si>
  <si>
    <t xml:space="preserve">Информатичка опрема </t>
  </si>
  <si>
    <t>СИК</t>
  </si>
  <si>
    <t xml:space="preserve">Хотелски и угостителски услуги за потребите на синдикат </t>
  </si>
  <si>
    <t>Отстранување на дефекти и поправка на агрегати и електоинсталации во објекти на МО и АРСМ</t>
  </si>
  <si>
    <t>Оспособување на горилници за течно гориво и гас</t>
  </si>
  <si>
    <t>Одржување на прецизни клима уреди за сервер сали</t>
  </si>
  <si>
    <t>декември</t>
  </si>
  <si>
    <t xml:space="preserve">Замена на дел од водоводна мрежа во касарна Прилeп </t>
  </si>
  <si>
    <t xml:space="preserve">Плакети, значки и идентификациони плочки (матрикули) со втиснување </t>
  </si>
  <si>
    <t>Комплет за техничка проверка на простории</t>
  </si>
  <si>
    <t>Пелети за огрев</t>
  </si>
  <si>
    <t>09111220-8</t>
  </si>
  <si>
    <t>Природен гас</t>
  </si>
  <si>
    <t>09123000-7</t>
  </si>
  <si>
    <t>Природен компримиран гас (ПКГ)</t>
  </si>
  <si>
    <t>Регистарски таблички за моторни возила</t>
  </si>
  <si>
    <t>39300000-5</t>
  </si>
  <si>
    <t>Млеко стерилизирано и павлака</t>
  </si>
  <si>
    <t>15511200-5</t>
  </si>
  <si>
    <t>Јајца свежи</t>
  </si>
  <si>
    <t>03142500-3</t>
  </si>
  <si>
    <t>Ориз и грав во зрно</t>
  </si>
  <si>
    <t>03211300-6 03221210-1</t>
  </si>
  <si>
    <t>Ознаки за униформи</t>
  </si>
  <si>
    <t>39561133-3</t>
  </si>
  <si>
    <t>15863000-5 15831600-8 15332230-5 15831000-2</t>
  </si>
  <si>
    <t>79710000-4</t>
  </si>
  <si>
    <t>72610000-9</t>
  </si>
  <si>
    <t xml:space="preserve">48814200-9 72260000-5 </t>
  </si>
  <si>
    <t>Рамковна спогодба на 3 години</t>
  </si>
  <si>
    <t>Ситен инвертар и други материјали (чаши, чинии, вилушки, ролни, ранери, надчаршафи и други материјали)</t>
  </si>
  <si>
    <t>39221120-4 39221220-5 39223000-1 39220000-0 39513200-3</t>
  </si>
  <si>
    <t xml:space="preserve"> Поедноставена отворена постапка</t>
  </si>
  <si>
    <t>32322000-6</t>
  </si>
  <si>
    <t>22200000-2</t>
  </si>
  <si>
    <t>Списанија, весници и др. – набавка на печатен неделник и други изданија</t>
  </si>
  <si>
    <t>Материјални средства за реализација на настава по картографија и топографија</t>
  </si>
  <si>
    <t>Канцелариски материјал</t>
  </si>
  <si>
    <t>јануари</t>
  </si>
  <si>
    <t>Годишна претплата и одржување на систем за управување со документи</t>
  </si>
  <si>
    <t xml:space="preserve">Поправка и одржување на  системи за техничка заштита, видеонадзор и контрола на пристап </t>
  </si>
  <si>
    <t>Реконструкција на други објекти</t>
  </si>
  <si>
    <t xml:space="preserve">30220000-7 </t>
  </si>
  <si>
    <t xml:space="preserve">38432200-4 </t>
  </si>
  <si>
    <t>50730000-1</t>
  </si>
  <si>
    <t xml:space="preserve">50720000-8 </t>
  </si>
  <si>
    <t xml:space="preserve">50311400-2 </t>
  </si>
  <si>
    <t xml:space="preserve">71352110-4 </t>
  </si>
  <si>
    <t xml:space="preserve">45453000-7 </t>
  </si>
  <si>
    <t xml:space="preserve">45231300-8 </t>
  </si>
  <si>
    <t xml:space="preserve">45260000-7 </t>
  </si>
  <si>
    <t>45000000-7</t>
  </si>
  <si>
    <t xml:space="preserve">45421100-5 </t>
  </si>
  <si>
    <t xml:space="preserve">45232141-2 </t>
  </si>
  <si>
    <t>Поправки на хидрантска и канализациона мрежа касарна Штип</t>
  </si>
  <si>
    <t xml:space="preserve">35121000-8 </t>
  </si>
  <si>
    <t>Ваучери за купување на стоки</t>
  </si>
  <si>
    <t xml:space="preserve">71220000-6 </t>
  </si>
  <si>
    <t>33690000-3 33698100-0</t>
  </si>
  <si>
    <t>50750000-7</t>
  </si>
  <si>
    <t>Подршка на хипер конвергирана платформа</t>
  </si>
  <si>
    <t>Услуги за печатење на обрасци и укоричување, печатење на карти, печатење на воено-стручна литература  и мети хартиени и печатење на обрасци и обрасци за материјално-финансиско работење и други печатени материјали</t>
  </si>
  <si>
    <t>79000000-4</t>
  </si>
  <si>
    <t xml:space="preserve">Градежни материјали, алат и средства за одржување на објекти, инсталации и простор </t>
  </si>
  <si>
    <t>СПМ</t>
  </si>
  <si>
    <t>ДУСР</t>
  </si>
  <si>
    <t>ДА</t>
  </si>
  <si>
    <t>ДБРО</t>
  </si>
  <si>
    <t>ДУИИ</t>
  </si>
  <si>
    <t>ДМС</t>
  </si>
  <si>
    <t>ДУЧРОО</t>
  </si>
  <si>
    <t>Врз основа на член 49 став 1 и член 55 став 1 од Законот за организација на државната управа („Службен весник на РМ“ бр.58/2000, 44/2002, 82/2008, 167/2010, 51/2011, 96/2019, 110/2019 и 121/2024) и член 75 став (1 и 2) од Законот за јавни набавки („Службен весник на РМ“ бр.24/2019, 87/2021 и 14/2025), а во врска со Правилникот за формата и содржината како и начинот на изготвувањето на годишниот план за јавни набавки („Службен весник на РСМ“ бр.64/19) и Заедничкиот поимник за јавни набавки („Службен весник на РСМ“ бр.15/20), Министерот за одбрана донесе:</t>
  </si>
  <si>
    <t>ГОДИШЕН ПЛАН ЗА ЈАВНИ НАБАВКИ ЗА 2026 ГОДИНА</t>
  </si>
  <si>
    <t>ПРЕНЕСЕНИ ОБВРСКИ ПО ЗАПОЧНАТИ ПОСТАПКИ ВО 2025 ГОДИНА</t>
  </si>
  <si>
    <t>Одобрил: Катерина Николовска</t>
  </si>
  <si>
    <t>ВП 2803/02 Скопје</t>
  </si>
  <si>
    <t>30100000-0</t>
  </si>
  <si>
    <t>Работилничка опрема и алат</t>
  </si>
  <si>
    <t>44510000-8</t>
  </si>
  <si>
    <t xml:space="preserve">Масла масти и течности за моторни возила </t>
  </si>
  <si>
    <t>ВП 2803/50 Скопје</t>
  </si>
  <si>
    <t>36810000-5 35810000-5</t>
  </si>
  <si>
    <t>Товарни моторни возила</t>
  </si>
  <si>
    <t>Повеќегодишен договор</t>
  </si>
  <si>
    <t>Ткаенина и делови од гардиска униформа</t>
  </si>
  <si>
    <t>Монтажна настрешница „Тенда“</t>
  </si>
  <si>
    <t>39130000-2</t>
  </si>
  <si>
    <t xml:space="preserve">32420000-3          32520000-4        32582000-6   30237200-1 </t>
  </si>
  <si>
    <t xml:space="preserve">30213000-5      30213100-6       30232110-8  </t>
  </si>
  <si>
    <t>Информатичка опрема за центар за командување и контрола</t>
  </si>
  <si>
    <t>48820000-2</t>
  </si>
  <si>
    <t>Проширување и надградба на WAN/LAN инфраструктура</t>
  </si>
  <si>
    <t>32410000-0</t>
  </si>
  <si>
    <t>15850000-1 15871100-5 03222400-7 15331000-7 15872200-3</t>
  </si>
  <si>
    <t xml:space="preserve">Кондиторски производи </t>
  </si>
  <si>
    <t xml:space="preserve">15850000-1 15800000-6 15811400-0 15820000-2 </t>
  </si>
  <si>
    <t>Месни конзерви, конзерви готово јадење, конзерви риба и конзерви месо во сопствен сос</t>
  </si>
  <si>
    <t>Еднодневен сув оброк тип Б (број 1 и 2)</t>
  </si>
  <si>
    <t>Електромиограф</t>
  </si>
  <si>
    <t>33121300-7</t>
  </si>
  <si>
    <t>Реагенси за имунолошки анализи, со отстапување на апарати на користење</t>
  </si>
  <si>
    <t>Реагенси за хематолошки анализи, со отстапување на апарати на користење</t>
  </si>
  <si>
    <t>Баждарење на средства за АБХО заштита</t>
  </si>
  <si>
    <t>50433000-9</t>
  </si>
  <si>
    <t>50436300-9</t>
  </si>
  <si>
    <t>Баждарење на проверно-мерна опрема, инструменти и алат за одржување на воздухоплови</t>
  </si>
  <si>
    <t>Поправка и одржување на медицински и стоматолошки апарати</t>
  </si>
  <si>
    <t>Поправка и одржување на пловни објекти, поправка и одржување на вонбродски мотори и поправка и одржување на моторни санки</t>
  </si>
  <si>
    <t>50114000-7</t>
  </si>
  <si>
    <t>48218000-9</t>
  </si>
  <si>
    <t>Проверка на безбедноста на информатичките мрежи</t>
  </si>
  <si>
    <t>Поддршка за безбедносна заштита на воена сајбер тренинг платформа</t>
  </si>
  <si>
    <t>Тригодишна поддршка за сајбер тренинг платформа</t>
  </si>
  <si>
    <t>72261000-2     48814200-9</t>
  </si>
  <si>
    <t>72400000-4      79820000-8     79521000-2</t>
  </si>
  <si>
    <t>Закуп на услуга за информатичка поддршка (интернет конекција, печатачи и сл. За поддршка на конференции семинари, обуки и вежби)</t>
  </si>
  <si>
    <t>Поддршка за софтвери за следење на кориснички уреди</t>
  </si>
  <si>
    <t>Метроетернет сервис претплата</t>
  </si>
  <si>
    <t>Интернет сервис претплата (за примарен и секундарен линк)</t>
  </si>
  <si>
    <t>64214400-3</t>
  </si>
  <si>
    <t>Закуп на неосветлено оптичко влакно („Dark Fiber“ помеѓу зградата на МО/ГШ на Армијата и СЈВ Водно</t>
  </si>
  <si>
    <t>Тригодишна поддршка на систем за периметарска заштита на информатички мрежи</t>
  </si>
  <si>
    <t>72253200-5</t>
  </si>
  <si>
    <t>Поддршка на телефонски систем на МО и Армијата-набавка на лиценци за работа</t>
  </si>
  <si>
    <t>50334140-8</t>
  </si>
  <si>
    <t>Изнајмување на мобилни тоалетни кабини и портабл мијалници</t>
  </si>
  <si>
    <t>24955000-3</t>
  </si>
  <si>
    <t>Хотелско сместување и угостителски услуги</t>
  </si>
  <si>
    <t>Хотелски услуги за учесници на предновогодишен концерт</t>
  </si>
  <si>
    <t>Осигурување на готовина во благајни</t>
  </si>
  <si>
    <t>Дф</t>
  </si>
  <si>
    <t>Колонијални производи, зачини, масло за јадење, оцет, маслинки, ајвар и чаеви разни</t>
  </si>
  <si>
    <t xml:space="preserve">Материјали за АОП </t>
  </si>
  <si>
    <t>32420000-3 31154000-0</t>
  </si>
  <si>
    <t>Лиценци за постоечки софтвери</t>
  </si>
  <si>
    <t>48514000-4</t>
  </si>
  <si>
    <t>48224000-4</t>
  </si>
  <si>
    <t>Изнајмување на конференциска опрема (аудио, видео)</t>
  </si>
  <si>
    <t>32350000-1</t>
  </si>
  <si>
    <t>Превентивно одржување на софтверски пакет „НАПРАВЕНО ДА РАБОТИ“</t>
  </si>
  <si>
    <t>72267000-4
48517000-5</t>
  </si>
  <si>
    <t>Адаптивно и превентивно одржување на софтвер за полагање на СТАНАГ</t>
  </si>
  <si>
    <t>Адаптивно и превентивно одржување на софтвер за (“МАКС BULCOD“)</t>
  </si>
  <si>
    <t>48411000-2</t>
  </si>
  <si>
    <t>Одржување и надградба на активна и софтверска опрема во МО</t>
  </si>
  <si>
    <t>Одржување на телекомуникациска инфраструктура</t>
  </si>
  <si>
    <t>50332000-1</t>
  </si>
  <si>
    <t>Новогодишни пакетчиња</t>
  </si>
  <si>
    <t>Патнички моторни возила</t>
  </si>
  <si>
    <t>Обувки и униформа за готвачи и келнери и службени машки и женски костуми/одела</t>
  </si>
  <si>
    <t xml:space="preserve">март </t>
  </si>
  <si>
    <t>Изработка на софтвер за недвижности, недвижен и издаден имот</t>
  </si>
  <si>
    <t>Хотелски и угостителски услуги за стратешки лидерски курс</t>
  </si>
  <si>
    <t>Опрема за греење и климатизација</t>
  </si>
  <si>
    <t>39715200-9  39717200-3</t>
  </si>
  <si>
    <t>Испитување на физичко – хемиски параметри за одредување на квалитет на намирници за исхрана</t>
  </si>
  <si>
    <t>37440000-4 37452000-1</t>
  </si>
  <si>
    <t xml:space="preserve">Мебел за опремување на сместувачките капацитети на  Армијата </t>
  </si>
  <si>
    <t>Канцелариски мебел и опрема за опремување на библиотека и читална и сталажи за чување на персонални досиеја</t>
  </si>
  <si>
    <t>Работен и промотивен материјал за конференции, обука и вежби и летен кампус 2026</t>
  </si>
  <si>
    <t>Спортски опрема за опремување на спортска сала и спортска опрема за реализација на настава за потребите на ВА</t>
  </si>
  <si>
    <t>Средства за реализација на настава по хемија и електротехника</t>
  </si>
  <si>
    <t>Работен материјал за Еразмус канцеларијата на ВА</t>
  </si>
  <si>
    <t>Печатење на книги, учебници и списание за потребите на Воена Академија</t>
  </si>
  <si>
    <t>Хотелски и угостителски услуги за научна конференција</t>
  </si>
  <si>
    <t>Компјутери со заштита од електромагнетно зрачење (TEMPEST)</t>
  </si>
  <si>
    <t xml:space="preserve">30213000-5  </t>
  </si>
  <si>
    <t>Систем за резервна копија и систем за двојна автентикација (2FA)</t>
  </si>
  <si>
    <t xml:space="preserve">72222300-0 </t>
  </si>
  <si>
    <t>Софтвер и хардвер за миграција на база на податоци Oracle</t>
  </si>
  <si>
    <t>Оспособување на термоенергетски инсталации, опрема и арматура во објектите на МО и АРСМ</t>
  </si>
  <si>
    <t>Одржување на јакострујни инсталации во објектите на МО и АРСМ</t>
  </si>
  <si>
    <t>Одржување на слабострујни инсталации во објектите на МО и АРСМ</t>
  </si>
  <si>
    <t>50000000-5 50700000-2 50711000-2</t>
  </si>
  <si>
    <t>Поправка и одржување на клима уреди и системи за климатизација и вентилација</t>
  </si>
  <si>
    <t xml:space="preserve">50730000-1 </t>
  </si>
  <si>
    <t>Технички преглед на лифтови</t>
  </si>
  <si>
    <t>Изработка на проектно-техничка документација за објекти на одбраната</t>
  </si>
  <si>
    <t>Санација на систем на затоплување на вода во касарна „Гоце Делчев“ во Скопје</t>
  </si>
  <si>
    <t>Замена на прозорци, врати и санитарии во простории каде што се сместени подрачните одделенија</t>
  </si>
  <si>
    <t>Реконструкција и доградба на стражара во ИО Проевце</t>
  </si>
  <si>
    <t xml:space="preserve">Реконструкција на Хотел „Шар“-Попова шапка </t>
  </si>
  <si>
    <t>Адаптација и пренамена на објект бр. 24 во Воена академија „Генерал Михаило Апостолски“ - Скопје</t>
  </si>
  <si>
    <t>Замена на параводна и кондензна линија на 2 крака во касарна Штип</t>
  </si>
  <si>
    <t>Реконструкција на Дом на АРСМ</t>
  </si>
  <si>
    <t>Реновирање на објект бр. 57 во Воена академија „Генерал Михаило Апостолски“ - Скопје</t>
  </si>
  <si>
    <t>Замена на средно напонски блок во касарна „Страшо Пинџур“ Петровец</t>
  </si>
  <si>
    <t>Услуги за копирање, печатење и издавање за потребите на издавачката дејност во МО  и печатење на списание ШТИТ и Современа мак.одбрана за 2026 година</t>
  </si>
  <si>
    <t>Здравствени услуги - издавање на медицинска експертиза</t>
  </si>
  <si>
    <t>71317200-5 85323000-9</t>
  </si>
  <si>
    <t>Хотелски и угостителски услуги за Летен кампус 2026 година</t>
  </si>
  <si>
    <t>Хотелски услуги за Регионални турнири  во Футсал 2026 година</t>
  </si>
  <si>
    <t xml:space="preserve">Тонери и кертриџи за принтери,  материјали за АОП </t>
  </si>
  <si>
    <t>30237300-2       30125100-2 31440000-2 32420000-3 32520000-4 32582000-6</t>
  </si>
  <si>
    <t>Рутери, свичеви и останата мрежна опрема</t>
  </si>
  <si>
    <t xml:space="preserve">32410000-0 </t>
  </si>
  <si>
    <t>Лиценци за AUTOCAD</t>
  </si>
  <si>
    <t>32232000-8</t>
  </si>
  <si>
    <t xml:space="preserve"> Оптички мрежни картички и оптички конвертори</t>
  </si>
  <si>
    <t>30216000-6</t>
  </si>
  <si>
    <t>ДЦВС</t>
  </si>
  <si>
    <t xml:space="preserve"> Набавки од мала вредност</t>
  </si>
  <si>
    <t>Обезбедување на храна кетеринг за потребите на вежби</t>
  </si>
  <si>
    <t>55520000-1</t>
  </si>
  <si>
    <t>Конзерви месо во сопствен сос</t>
  </si>
  <si>
    <t>15131700-2 15235000-4</t>
  </si>
  <si>
    <t xml:space="preserve">Поправка и сервисирање на ПП средства </t>
  </si>
  <si>
    <t>50413200-5</t>
  </si>
  <si>
    <t>Поправка и сервисирање на инженериски машини</t>
  </si>
  <si>
    <t>Транспорт на специфични стоки по копнен пат надвор од државата</t>
  </si>
  <si>
    <t>Поставување на систем за ладење и уред за непрекинато напојување во  главната НАТО пристапна точка во ГШ и МО</t>
  </si>
  <si>
    <t>Градежно-занатско одржување во објекти на МО и АРСМ</t>
  </si>
  <si>
    <t xml:space="preserve">Отворена постапка </t>
  </si>
  <si>
    <t>Обука и полагање на возачки испит</t>
  </si>
  <si>
    <t xml:space="preserve">8000000-4 </t>
  </si>
  <si>
    <t xml:space="preserve">Печати </t>
  </si>
  <si>
    <t>35821000-5</t>
  </si>
  <si>
    <t>Заштитна летачка опрема</t>
  </si>
  <si>
    <t>Противпожарни ведра, појаси за спасување и носилки за хеликоптер</t>
  </si>
  <si>
    <t>Брашно пченично, тестенини, мајонез, сенф и супа концентрат</t>
  </si>
  <si>
    <t>15850000-1 15871273-8 15871250-1 15332230-5</t>
  </si>
  <si>
    <t>Поддршка за функционирање и користење на информатички сервис во АРСМ</t>
  </si>
  <si>
    <t>Транспорт на специфични стоки и изведување на транспортно манипулативни активности во земјава и во странство</t>
  </si>
  <si>
    <t xml:space="preserve">Знамиња </t>
  </si>
  <si>
    <t>Опрема за подршка и дополнителни делови на аудио и видео опрема</t>
  </si>
  <si>
    <t>Надградба и одржување на веб страни ВА, ПАРЦ и МО</t>
  </si>
  <si>
    <t>Активна мрежна и останата опрема и систем за непрекинато напојување</t>
  </si>
  <si>
    <t>II.13.Други услуги</t>
  </si>
  <si>
    <t>Средства за специјални сили (нуркачка и алпинистичка опрема)</t>
  </si>
  <si>
    <t>37412200-1 37535290-6</t>
  </si>
  <si>
    <t>Затворачи за симулациона муниција</t>
  </si>
  <si>
    <t>35340000-9</t>
  </si>
  <si>
    <t>Дрон и дигитални камери</t>
  </si>
  <si>
    <t>24711200-6 38651600-9</t>
  </si>
  <si>
    <t xml:space="preserve">Резервни делови за неборбени моторни возила и возила Landrover       </t>
  </si>
  <si>
    <t xml:space="preserve">Потрошен материјал и опрема за моторни возила </t>
  </si>
  <si>
    <t>Резервни делови и потрошни материјали за oдржување и поправка на фрижидери</t>
  </si>
  <si>
    <t>Логистичка опрема</t>
  </si>
  <si>
    <t>Шеќер, мед, мармалад и сушени модри сливи</t>
  </si>
  <si>
    <t>Завоен материјал, тактичка- воена езмархова подврска (tactical military tourniquet), носила и тактички личен комплет за прва помош IFAK</t>
  </si>
  <si>
    <t xml:space="preserve">Лимарофарбарски и останати поправки </t>
  </si>
  <si>
    <t xml:space="preserve">Рамковна спогодба </t>
  </si>
  <si>
    <t>Годишна подршка на систем за мултиконзолна видео платформа за Сајбер оперативен центар</t>
  </si>
  <si>
    <t xml:space="preserve">Дијагностицирање и сервисирање на крајна корисничка и активна мрежна опрема и опрема во сервер сали </t>
  </si>
  <si>
    <t xml:space="preserve">Кујнска опрема,  разладна техника и машини за сушење на алишта </t>
  </si>
  <si>
    <t xml:space="preserve">48782000-3 </t>
  </si>
  <si>
    <t xml:space="preserve">72261000-2 </t>
  </si>
  <si>
    <t>Адаптација на хангари број 6, 7, 8 и 9 за складирање на моторни возила во касарна „Јане Сандански“ Штип</t>
  </si>
  <si>
    <t>Реконструкција на објект бр. 42 во касарна „Илинден“ во Скопје</t>
  </si>
  <si>
    <t>Реновирање на објект бр. 35 во касарна „Кузман Јосифовски Питу“ Тетово</t>
  </si>
  <si>
    <t>Изградба на капацитети во Пепелиште</t>
  </si>
  <si>
    <t>МИНИСТЕРСТВО ЗА ОДБРАНА</t>
  </si>
  <si>
    <t>Десерти и енергетски дотатоци во исхрана за припадниците на армијата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</si>
</sst>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Macedonian Tms"/>
      <family val="1"/>
    </font>
    <font>
      <sz val="10"/>
      <name val="Helv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StobiSerif Regular"/>
      <family val="3"/>
    </font>
    <font>
      <sz val="11"/>
      <color rgb="FFFF0000"/>
      <name val="Calibri"/>
      <family val="2"/>
      <scheme val="minor"/>
    </font>
    <font>
      <sz val="11"/>
      <color theme="1"/>
      <name val="StobiSerif Regular"/>
      <family val="3"/>
    </font>
    <font>
      <b/>
      <sz val="11"/>
      <color theme="1"/>
      <name val="StobiSerif Regular"/>
      <family val="3"/>
    </font>
    <font>
      <b/>
      <sz val="11"/>
      <name val="StobiSerif Regular"/>
      <family val="3"/>
    </font>
    <font>
      <sz val="12"/>
      <color theme="1"/>
      <name val="StobiSerif Regular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StobiSerif Regular"/>
      <family val="3"/>
    </font>
    <font>
      <b/>
      <sz val="12"/>
      <color theme="1"/>
      <name val="StobiSerif Regular"/>
      <family val="3"/>
    </font>
    <font>
      <b/>
      <sz val="12"/>
      <color theme="1"/>
      <name val="Calibri"/>
      <family val="2"/>
      <scheme val="minor"/>
    </font>
    <font>
      <sz val="11"/>
      <color rgb="FFFF0000"/>
      <name val="StobiSerif Regular"/>
      <family val="3"/>
    </font>
    <font>
      <sz val="11"/>
      <color indexed="8"/>
      <name val="Calibri"/>
      <family val="2"/>
      <charset val="1"/>
    </font>
    <font>
      <b/>
      <sz val="11"/>
      <color rgb="FFFF0000"/>
      <name val="StobiSerif Regular"/>
      <family val="3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9" fillId="0" borderId="0"/>
  </cellStyleXfs>
  <cellXfs count="304">
    <xf numFmtId="0" fontId="0" fillId="0" borderId="0" xfId="0"/>
    <xf numFmtId="0" fontId="0" fillId="0" borderId="0" xfId="0" applyAlignment="1">
      <alignment readingOrder="1"/>
    </xf>
    <xf numFmtId="0" fontId="0" fillId="0" borderId="0" xfId="0" applyFill="1"/>
    <xf numFmtId="0" fontId="8" fillId="0" borderId="0" xfId="0" applyFont="1"/>
    <xf numFmtId="0" fontId="9" fillId="0" borderId="0" xfId="0" applyFont="1"/>
    <xf numFmtId="1" fontId="11" fillId="0" borderId="1" xfId="1" applyNumberFormat="1" applyFont="1" applyBorder="1" applyAlignment="1">
      <alignment horizontal="center" vertical="center" textRotation="90" wrapText="1"/>
    </xf>
    <xf numFmtId="1" fontId="11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0" fillId="0" borderId="0" xfId="0" applyFont="1" applyBorder="1" applyAlignment="1"/>
    <xf numFmtId="0" fontId="15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readingOrder="1"/>
    </xf>
    <xf numFmtId="0" fontId="17" fillId="0" borderId="0" xfId="0" applyFont="1" applyBorder="1"/>
    <xf numFmtId="4" fontId="15" fillId="0" borderId="0" xfId="0" applyNumberFormat="1" applyFont="1" applyBorder="1"/>
    <xf numFmtId="4" fontId="0" fillId="0" borderId="0" xfId="0" applyNumberFormat="1"/>
    <xf numFmtId="4" fontId="9" fillId="0" borderId="0" xfId="0" applyNumberFormat="1" applyFont="1"/>
    <xf numFmtId="0" fontId="18" fillId="0" borderId="0" xfId="0" applyFont="1" applyAlignment="1">
      <alignment horizontal="center"/>
    </xf>
    <xf numFmtId="3" fontId="7" fillId="5" borderId="1" xfId="4" applyNumberFormat="1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0" fillId="5" borderId="0" xfId="0" applyFill="1"/>
    <xf numFmtId="3" fontId="18" fillId="5" borderId="1" xfId="4" applyNumberFormat="1" applyFont="1" applyFill="1" applyBorder="1" applyAlignment="1">
      <alignment horizontal="center" vertical="center" wrapText="1"/>
    </xf>
    <xf numFmtId="1" fontId="18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center" vertical="center" wrapText="1"/>
    </xf>
    <xf numFmtId="4" fontId="20" fillId="8" borderId="1" xfId="1" applyNumberFormat="1" applyFont="1" applyFill="1" applyBorder="1" applyAlignment="1">
      <alignment horizontal="right" vertical="center" wrapText="1"/>
    </xf>
    <xf numFmtId="4" fontId="20" fillId="8" borderId="1" xfId="1" applyNumberFormat="1" applyFont="1" applyFill="1" applyBorder="1" applyAlignment="1">
      <alignment vertical="center" wrapText="1"/>
    </xf>
    <xf numFmtId="3" fontId="20" fillId="8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/>
    <xf numFmtId="3" fontId="18" fillId="5" borderId="1" xfId="1" applyNumberFormat="1" applyFont="1" applyFill="1" applyBorder="1" applyAlignment="1">
      <alignment vertical="center" wrapText="1"/>
    </xf>
    <xf numFmtId="1" fontId="18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center" vertical="center" wrapText="1"/>
    </xf>
    <xf numFmtId="4" fontId="20" fillId="9" borderId="1" xfId="1" applyNumberFormat="1" applyFont="1" applyFill="1" applyBorder="1" applyAlignment="1">
      <alignment horizontal="right" vertical="center" wrapText="1"/>
    </xf>
    <xf numFmtId="4" fontId="20" fillId="9" borderId="1" xfId="1" applyNumberFormat="1" applyFont="1" applyFill="1" applyBorder="1" applyAlignment="1">
      <alignment vertical="center" wrapText="1"/>
    </xf>
    <xf numFmtId="3" fontId="20" fillId="9" borderId="1" xfId="1" applyNumberFormat="1" applyFont="1" applyFill="1" applyBorder="1" applyAlignment="1">
      <alignment horizontal="center" vertical="center" wrapText="1"/>
    </xf>
    <xf numFmtId="4" fontId="18" fillId="8" borderId="1" xfId="1" applyNumberFormat="1" applyFont="1" applyFill="1" applyBorder="1" applyAlignment="1">
      <alignment horizontal="left" vertical="top" wrapText="1"/>
    </xf>
    <xf numFmtId="4" fontId="18" fillId="8" borderId="1" xfId="1" applyNumberFormat="1" applyFont="1" applyFill="1" applyBorder="1" applyAlignment="1">
      <alignment horizontal="center" vertical="center" wrapText="1"/>
    </xf>
    <xf numFmtId="3" fontId="20" fillId="8" borderId="1" xfId="1" applyNumberFormat="1" applyFont="1" applyFill="1" applyBorder="1" applyAlignment="1">
      <alignment horizontal="right" vertical="center" wrapText="1"/>
    </xf>
    <xf numFmtId="3" fontId="18" fillId="8" borderId="1" xfId="1" applyNumberFormat="1" applyFont="1" applyFill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/>
    </xf>
    <xf numFmtId="3" fontId="18" fillId="5" borderId="1" xfId="1" applyNumberFormat="1" applyFont="1" applyFill="1" applyBorder="1" applyAlignment="1">
      <alignment horizontal="center" vertical="top" wrapText="1"/>
    </xf>
    <xf numFmtId="3" fontId="18" fillId="8" borderId="1" xfId="1" applyNumberFormat="1" applyFont="1" applyFill="1" applyBorder="1" applyAlignment="1">
      <alignment horizontal="left" vertical="top" wrapText="1"/>
    </xf>
    <xf numFmtId="4" fontId="18" fillId="9" borderId="1" xfId="1" applyNumberFormat="1" applyFont="1" applyFill="1" applyBorder="1" applyAlignment="1">
      <alignment horizontal="left" vertical="top" wrapText="1"/>
    </xf>
    <xf numFmtId="4" fontId="7" fillId="5" borderId="1" xfId="9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" fontId="7" fillId="5" borderId="1" xfId="0" quotePrefix="1" applyNumberFormat="1" applyFont="1" applyFill="1" applyBorder="1" applyAlignment="1">
      <alignment horizontal="center" vertical="center" wrapText="1"/>
    </xf>
    <xf numFmtId="4" fontId="7" fillId="5" borderId="1" xfId="0" quotePrefix="1" applyNumberFormat="1" applyFont="1" applyFill="1" applyBorder="1" applyAlignment="1">
      <alignment horizontal="center" vertical="center" wrapText="1"/>
    </xf>
    <xf numFmtId="0" fontId="7" fillId="5" borderId="1" xfId="7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/>
    </xf>
    <xf numFmtId="4" fontId="7" fillId="5" borderId="1" xfId="11" applyNumberFormat="1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/>
    </xf>
    <xf numFmtId="4" fontId="7" fillId="5" borderId="1" xfId="13" applyNumberFormat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 readingOrder="1"/>
    </xf>
    <xf numFmtId="4" fontId="7" fillId="5" borderId="1" xfId="1" applyNumberFormat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4" applyNumberFormat="1" applyFont="1" applyFill="1" applyBorder="1" applyAlignment="1">
      <alignment horizontal="center" vertical="center" wrapText="1"/>
    </xf>
    <xf numFmtId="0" fontId="9" fillId="5" borderId="1" xfId="5" applyFont="1" applyFill="1" applyBorder="1" applyAlignment="1">
      <alignment horizontal="center" vertical="center" wrapText="1"/>
    </xf>
    <xf numFmtId="4" fontId="9" fillId="5" borderId="1" xfId="3" applyNumberFormat="1" applyFont="1" applyFill="1" applyBorder="1" applyAlignment="1">
      <alignment horizontal="center" vertical="center" wrapText="1"/>
    </xf>
    <xf numFmtId="0" fontId="9" fillId="5" borderId="1" xfId="4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49" fontId="7" fillId="5" borderId="1" xfId="13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4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readingOrder="1"/>
    </xf>
    <xf numFmtId="0" fontId="9" fillId="5" borderId="1" xfId="1" applyNumberFormat="1" applyFont="1" applyFill="1" applyBorder="1" applyAlignment="1">
      <alignment horizontal="center" vertical="center" wrapText="1"/>
    </xf>
    <xf numFmtId="3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1" fontId="9" fillId="5" borderId="1" xfId="1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/>
    </xf>
    <xf numFmtId="0" fontId="9" fillId="5" borderId="1" xfId="5" applyNumberFormat="1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7" fillId="5" borderId="1" xfId="3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1" fontId="18" fillId="6" borderId="1" xfId="1" applyNumberFormat="1" applyFont="1" applyFill="1" applyBorder="1" applyAlignment="1">
      <alignment horizontal="center" vertical="center" wrapText="1"/>
    </xf>
    <xf numFmtId="4" fontId="18" fillId="6" borderId="1" xfId="1" applyNumberFormat="1" applyFont="1" applyFill="1" applyBorder="1" applyAlignment="1">
      <alignment horizontal="center" vertical="center" wrapText="1"/>
    </xf>
    <xf numFmtId="4" fontId="20" fillId="6" borderId="1" xfId="1" applyNumberFormat="1" applyFont="1" applyFill="1" applyBorder="1" applyAlignment="1">
      <alignment horizontal="right" vertical="center" wrapText="1"/>
    </xf>
    <xf numFmtId="4" fontId="20" fillId="6" borderId="1" xfId="1" applyNumberFormat="1" applyFont="1" applyFill="1" applyBorder="1" applyAlignment="1">
      <alignment vertical="center" wrapText="1"/>
    </xf>
    <xf numFmtId="3" fontId="20" fillId="6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18" fillId="5" borderId="1" xfId="4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1" fontId="7" fillId="5" borderId="1" xfId="4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7" fillId="5" borderId="3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NumberFormat="1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1" fontId="7" fillId="5" borderId="2" xfId="1" applyNumberFormat="1" applyFont="1" applyFill="1" applyBorder="1" applyAlignment="1">
      <alignment horizontal="center" vertical="center" wrapText="1"/>
    </xf>
    <xf numFmtId="0" fontId="7" fillId="5" borderId="2" xfId="0" applyNumberFormat="1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5" borderId="0" xfId="0" applyFill="1" applyBorder="1"/>
    <xf numFmtId="0" fontId="7" fillId="5" borderId="3" xfId="1" applyNumberFormat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 wrapText="1"/>
    </xf>
    <xf numFmtId="4" fontId="7" fillId="5" borderId="3" xfId="4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/>
    </xf>
    <xf numFmtId="4" fontId="7" fillId="5" borderId="3" xfId="3" applyNumberFormat="1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13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5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3" fontId="18" fillId="5" borderId="1" xfId="4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3" fontId="20" fillId="5" borderId="0" xfId="1" applyNumberFormat="1" applyFont="1" applyFill="1" applyBorder="1" applyAlignment="1">
      <alignment horizontal="left" vertical="center" wrapText="1"/>
    </xf>
    <xf numFmtId="1" fontId="18" fillId="5" borderId="0" xfId="1" applyNumberFormat="1" applyFont="1" applyFill="1" applyBorder="1" applyAlignment="1">
      <alignment horizontal="center" vertical="center" wrapText="1"/>
    </xf>
    <xf numFmtId="4" fontId="20" fillId="5" borderId="0" xfId="1" applyNumberFormat="1" applyFont="1" applyFill="1" applyBorder="1" applyAlignment="1">
      <alignment horizontal="center" vertical="center" wrapText="1"/>
    </xf>
    <xf numFmtId="4" fontId="20" fillId="5" borderId="0" xfId="1" applyNumberFormat="1" applyFont="1" applyFill="1" applyBorder="1" applyAlignment="1">
      <alignment horizontal="right" vertical="center" wrapText="1"/>
    </xf>
    <xf numFmtId="4" fontId="20" fillId="5" borderId="0" xfId="1" applyNumberFormat="1" applyFont="1" applyFill="1" applyBorder="1" applyAlignment="1">
      <alignment vertical="center" wrapText="1"/>
    </xf>
    <xf numFmtId="3" fontId="20" fillId="5" borderId="0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 wrapText="1"/>
    </xf>
    <xf numFmtId="0" fontId="9" fillId="5" borderId="3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3" fontId="7" fillId="5" borderId="3" xfId="1" applyNumberFormat="1" applyFont="1" applyFill="1" applyBorder="1" applyAlignment="1">
      <alignment horizontal="center" vertical="center" wrapText="1"/>
    </xf>
    <xf numFmtId="3" fontId="7" fillId="5" borderId="2" xfId="1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3" fontId="20" fillId="4" borderId="1" xfId="1" applyNumberFormat="1" applyFont="1" applyFill="1" applyBorder="1" applyAlignment="1">
      <alignment horizontal="left" vertical="center" wrapText="1"/>
    </xf>
    <xf numFmtId="3" fontId="20" fillId="3" borderId="1" xfId="1" applyNumberFormat="1" applyFont="1" applyFill="1" applyBorder="1" applyAlignment="1">
      <alignment horizontal="left" vertical="center" wrapText="1"/>
    </xf>
    <xf numFmtId="3" fontId="20" fillId="9" borderId="1" xfId="1" applyNumberFormat="1" applyFont="1" applyFill="1" applyBorder="1" applyAlignment="1">
      <alignment horizontal="left" vertical="center" wrapText="1"/>
    </xf>
    <xf numFmtId="3" fontId="20" fillId="8" borderId="1" xfId="1" applyNumberFormat="1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1" fontId="7" fillId="5" borderId="3" xfId="1" applyNumberFormat="1" applyFont="1" applyFill="1" applyBorder="1" applyAlignment="1">
      <alignment horizontal="center" vertical="center" wrapText="1"/>
    </xf>
    <xf numFmtId="1" fontId="7" fillId="5" borderId="2" xfId="1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" fontId="7" fillId="5" borderId="3" xfId="3" applyNumberFormat="1" applyFont="1" applyFill="1" applyBorder="1" applyAlignment="1">
      <alignment horizontal="center" vertical="center" wrapText="1"/>
    </xf>
    <xf numFmtId="4" fontId="7" fillId="5" borderId="2" xfId="3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1" fontId="7" fillId="5" borderId="1" xfId="1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9" fontId="18" fillId="5" borderId="1" xfId="4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4" fontId="18" fillId="5" borderId="1" xfId="1" applyNumberFormat="1" applyFont="1" applyFill="1" applyBorder="1" applyAlignment="1">
      <alignment horizontal="center" vertical="center" wrapText="1"/>
    </xf>
    <xf numFmtId="0" fontId="7" fillId="5" borderId="1" xfId="13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0" fontId="7" fillId="5" borderId="1" xfId="5" applyFont="1" applyFill="1" applyBorder="1" applyAlignment="1">
      <alignment horizontal="center" vertical="center" wrapText="1"/>
    </xf>
    <xf numFmtId="0" fontId="7" fillId="5" borderId="1" xfId="3" applyNumberFormat="1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center" vertical="center" wrapText="1"/>
    </xf>
    <xf numFmtId="0" fontId="18" fillId="5" borderId="1" xfId="5" applyFont="1" applyFill="1" applyBorder="1" applyAlignment="1">
      <alignment horizontal="center" vertical="center" wrapText="1"/>
    </xf>
    <xf numFmtId="3" fontId="18" fillId="5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7" fillId="5" borderId="1" xfId="3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/>
    <xf numFmtId="3" fontId="11" fillId="3" borderId="1" xfId="1" applyNumberFormat="1" applyFont="1" applyFill="1" applyBorder="1" applyAlignment="1">
      <alignment horizontal="left" vertical="center" wrapText="1"/>
    </xf>
    <xf numFmtId="3" fontId="11" fillId="4" borderId="1" xfId="1" applyNumberFormat="1" applyFont="1" applyFill="1" applyBorder="1" applyAlignment="1">
      <alignment horizontal="left" vertical="center" wrapText="1"/>
    </xf>
    <xf numFmtId="3" fontId="18" fillId="5" borderId="1" xfId="4" applyNumberFormat="1" applyFont="1" applyFill="1" applyBorder="1" applyAlignment="1">
      <alignment horizontal="center" vertical="center" wrapText="1"/>
    </xf>
    <xf numFmtId="0" fontId="7" fillId="5" borderId="3" xfId="5" applyFont="1" applyFill="1" applyBorder="1" applyAlignment="1">
      <alignment horizontal="center" vertical="center" wrapText="1"/>
    </xf>
    <xf numFmtId="0" fontId="7" fillId="5" borderId="2" xfId="5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4" fontId="7" fillId="5" borderId="2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8" fillId="0" borderId="1" xfId="0" applyFont="1" applyBorder="1"/>
    <xf numFmtId="3" fontId="20" fillId="6" borderId="1" xfId="1" applyNumberFormat="1" applyFont="1" applyFill="1" applyBorder="1" applyAlignment="1">
      <alignment horizontal="left" vertical="center" wrapText="1"/>
    </xf>
    <xf numFmtId="4" fontId="7" fillId="5" borderId="1" xfId="4" applyNumberFormat="1" applyFont="1" applyFill="1" applyBorder="1" applyAlignment="1">
      <alignment horizontal="center" vertical="center" wrapText="1"/>
    </xf>
    <xf numFmtId="4" fontId="20" fillId="10" borderId="1" xfId="1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 wrapText="1" readingOrder="1"/>
    </xf>
    <xf numFmtId="3" fontId="20" fillId="4" borderId="3" xfId="1" applyNumberFormat="1" applyFont="1" applyFill="1" applyBorder="1" applyAlignment="1">
      <alignment horizontal="left" vertical="center" wrapText="1"/>
    </xf>
    <xf numFmtId="3" fontId="20" fillId="7" borderId="1" xfId="1" applyNumberFormat="1" applyFont="1" applyFill="1" applyBorder="1" applyAlignment="1">
      <alignment horizontal="left" vertical="center" wrapText="1"/>
    </xf>
    <xf numFmtId="3" fontId="18" fillId="5" borderId="1" xfId="1" applyNumberFormat="1" applyFont="1" applyFill="1" applyBorder="1" applyAlignment="1">
      <alignment horizontal="center" vertical="top" wrapText="1"/>
    </xf>
    <xf numFmtId="0" fontId="18" fillId="5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7" fillId="5" borderId="3" xfId="1" applyNumberFormat="1" applyFont="1" applyFill="1" applyBorder="1" applyAlignment="1">
      <alignment horizontal="center" vertical="center" wrapText="1"/>
    </xf>
    <xf numFmtId="4" fontId="9" fillId="5" borderId="3" xfId="3" applyNumberFormat="1" applyFont="1" applyFill="1" applyBorder="1" applyAlignment="1">
      <alignment horizontal="center" vertical="center" wrapText="1"/>
    </xf>
    <xf numFmtId="4" fontId="9" fillId="5" borderId="2" xfId="3" applyNumberFormat="1" applyFont="1" applyFill="1" applyBorder="1" applyAlignment="1">
      <alignment horizontal="center" vertical="center" wrapText="1"/>
    </xf>
    <xf numFmtId="3" fontId="9" fillId="5" borderId="3" xfId="1" applyNumberFormat="1" applyFont="1" applyFill="1" applyBorder="1" applyAlignment="1">
      <alignment horizontal="center" vertical="center" wrapText="1"/>
    </xf>
    <xf numFmtId="3" fontId="9" fillId="5" borderId="2" xfId="1" applyNumberFormat="1" applyFont="1" applyFill="1" applyBorder="1" applyAlignment="1">
      <alignment horizontal="center" vertical="center" wrapText="1"/>
    </xf>
    <xf numFmtId="49" fontId="9" fillId="5" borderId="3" xfId="4" applyNumberFormat="1" applyFont="1" applyFill="1" applyBorder="1" applyAlignment="1">
      <alignment horizontal="center" vertical="center" wrapText="1"/>
    </xf>
    <xf numFmtId="49" fontId="9" fillId="5" borderId="2" xfId="4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Normal" xfId="0" builtinId="0"/>
    <cellStyle name="Normal 2" xfId="1"/>
    <cellStyle name="Normal 2 2" xfId="4"/>
    <cellStyle name="Normal 2 2 2" xfId="12"/>
    <cellStyle name="Normal 3" xfId="7"/>
    <cellStyle name="Normal 4" xfId="6"/>
    <cellStyle name="Normal 5" xfId="9"/>
    <cellStyle name="Normal 6" xfId="10"/>
    <cellStyle name="Normal_ ЈН 2009 год.-член 5" xfId="3"/>
    <cellStyle name="Normal_FP 2003" xfId="8"/>
    <cellStyle name="Normal_Obrazec FP-3" xfId="2"/>
    <cellStyle name="Normal_Obrazec FP-3 2" xfId="5"/>
    <cellStyle name="Normal_Sheet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8"/>
  <sheetViews>
    <sheetView tabSelected="1" topLeftCell="A121" zoomScale="90" zoomScaleNormal="90" workbookViewId="0">
      <selection activeCell="D135" sqref="D135:D136"/>
    </sheetView>
  </sheetViews>
  <sheetFormatPr defaultRowHeight="18"/>
  <cols>
    <col min="1" max="1" width="6.5703125" style="74" customWidth="1"/>
    <col min="2" max="2" width="6.5703125" style="75" customWidth="1"/>
    <col min="3" max="3" width="38.85546875" style="14" customWidth="1"/>
    <col min="4" max="4" width="14.5703125" style="4" customWidth="1"/>
    <col min="5" max="5" width="13.85546875" style="4" customWidth="1"/>
    <col min="6" max="6" width="15.7109375" customWidth="1"/>
    <col min="7" max="7" width="21.28515625" style="22" customWidth="1"/>
    <col min="8" max="8" width="19.140625" style="22" customWidth="1"/>
    <col min="9" max="9" width="25.5703125" customWidth="1"/>
    <col min="10" max="10" width="23.85546875" style="10" customWidth="1"/>
  </cols>
  <sheetData>
    <row r="1" spans="1:10" ht="15">
      <c r="A1" s="266" t="s">
        <v>313</v>
      </c>
      <c r="B1" s="266"/>
      <c r="C1" s="267"/>
      <c r="D1" s="267"/>
      <c r="E1" s="267"/>
      <c r="F1" s="267"/>
      <c r="G1" s="267"/>
      <c r="H1" s="267"/>
      <c r="I1" s="267"/>
      <c r="J1" s="267"/>
    </row>
    <row r="2" spans="1:10" ht="15">
      <c r="A2" s="267"/>
      <c r="B2" s="267"/>
      <c r="C2" s="267"/>
      <c r="D2" s="267"/>
      <c r="E2" s="267"/>
      <c r="F2" s="267"/>
      <c r="G2" s="267"/>
      <c r="H2" s="267"/>
      <c r="I2" s="267"/>
      <c r="J2" s="267"/>
    </row>
    <row r="3" spans="1:10" ht="61.9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5" customHeight="1">
      <c r="A4" s="271" t="s">
        <v>314</v>
      </c>
      <c r="B4" s="271"/>
      <c r="C4" s="272"/>
      <c r="D4" s="272"/>
      <c r="E4" s="272"/>
      <c r="F4" s="272"/>
      <c r="G4" s="272"/>
      <c r="H4" s="272"/>
      <c r="I4" s="272"/>
      <c r="J4" s="272"/>
    </row>
    <row r="5" spans="1:10" ht="124.9" customHeight="1">
      <c r="A5" s="5" t="s">
        <v>0</v>
      </c>
      <c r="B5" s="13" t="s">
        <v>137</v>
      </c>
      <c r="C5" s="7" t="s">
        <v>1</v>
      </c>
      <c r="D5" s="6" t="s">
        <v>2</v>
      </c>
      <c r="E5" s="7" t="s">
        <v>3</v>
      </c>
      <c r="F5" s="8" t="s">
        <v>4</v>
      </c>
      <c r="G5" s="7" t="s">
        <v>5</v>
      </c>
      <c r="H5" s="7" t="s">
        <v>6</v>
      </c>
      <c r="I5" s="8" t="s">
        <v>7</v>
      </c>
      <c r="J5" s="7" t="s">
        <v>8</v>
      </c>
    </row>
    <row r="6" spans="1:10">
      <c r="A6" s="6">
        <v>1</v>
      </c>
      <c r="B6" s="25">
        <v>2</v>
      </c>
      <c r="C6" s="8">
        <v>3</v>
      </c>
      <c r="D6" s="9">
        <v>4</v>
      </c>
      <c r="E6" s="8">
        <v>5</v>
      </c>
      <c r="F6" s="8">
        <v>6</v>
      </c>
      <c r="G6" s="7">
        <v>7</v>
      </c>
      <c r="H6" s="8">
        <v>8</v>
      </c>
      <c r="I6" s="8">
        <v>9</v>
      </c>
      <c r="J6" s="8">
        <v>10</v>
      </c>
    </row>
    <row r="7" spans="1:10">
      <c r="A7" s="273" t="s">
        <v>9</v>
      </c>
      <c r="B7" s="273"/>
      <c r="C7" s="272"/>
      <c r="D7" s="272"/>
      <c r="E7" s="272"/>
      <c r="F7" s="272"/>
      <c r="G7" s="272"/>
      <c r="H7" s="272"/>
      <c r="I7" s="272"/>
      <c r="J7" s="272"/>
    </row>
    <row r="8" spans="1:10">
      <c r="A8" s="274" t="s">
        <v>10</v>
      </c>
      <c r="B8" s="274"/>
      <c r="C8" s="272"/>
      <c r="D8" s="272"/>
      <c r="E8" s="272"/>
      <c r="F8" s="272"/>
      <c r="G8" s="272"/>
      <c r="H8" s="272"/>
      <c r="I8" s="272"/>
      <c r="J8" s="272"/>
    </row>
    <row r="9" spans="1:10" ht="36">
      <c r="A9" s="240">
        <v>1</v>
      </c>
      <c r="B9" s="117">
        <v>1</v>
      </c>
      <c r="C9" s="285" t="s">
        <v>85</v>
      </c>
      <c r="D9" s="270" t="s">
        <v>86</v>
      </c>
      <c r="E9" s="250" t="s">
        <v>48</v>
      </c>
      <c r="F9" s="107" t="s">
        <v>12</v>
      </c>
      <c r="G9" s="118">
        <v>161016949</v>
      </c>
      <c r="H9" s="285">
        <f>G9+G10+G11</f>
        <v>188016949</v>
      </c>
      <c r="I9" s="243" t="s">
        <v>13</v>
      </c>
      <c r="J9" s="257"/>
    </row>
    <row r="10" spans="1:10">
      <c r="A10" s="253"/>
      <c r="B10" s="117">
        <v>2</v>
      </c>
      <c r="C10" s="253"/>
      <c r="D10" s="253"/>
      <c r="E10" s="250"/>
      <c r="F10" s="107" t="s">
        <v>310</v>
      </c>
      <c r="G10" s="118">
        <v>22000000</v>
      </c>
      <c r="H10" s="254"/>
      <c r="I10" s="253"/>
      <c r="J10" s="252"/>
    </row>
    <row r="11" spans="1:10">
      <c r="A11" s="253"/>
      <c r="B11" s="117">
        <v>3</v>
      </c>
      <c r="C11" s="253"/>
      <c r="D11" s="253"/>
      <c r="E11" s="250"/>
      <c r="F11" s="107" t="s">
        <v>189</v>
      </c>
      <c r="G11" s="118">
        <v>5000000</v>
      </c>
      <c r="H11" s="254"/>
      <c r="I11" s="253"/>
      <c r="J11" s="252"/>
    </row>
    <row r="12" spans="1:10" ht="34.5" customHeight="1">
      <c r="A12" s="243">
        <v>2</v>
      </c>
      <c r="B12" s="117">
        <v>4</v>
      </c>
      <c r="C12" s="265" t="s">
        <v>202</v>
      </c>
      <c r="D12" s="268" t="s">
        <v>203</v>
      </c>
      <c r="E12" s="248" t="s">
        <v>17</v>
      </c>
      <c r="F12" s="132" t="s">
        <v>306</v>
      </c>
      <c r="G12" s="133">
        <v>1800000</v>
      </c>
      <c r="H12" s="262">
        <f>G12+G13</f>
        <v>4166161</v>
      </c>
      <c r="I12" s="243" t="s">
        <v>23</v>
      </c>
      <c r="J12" s="264"/>
    </row>
    <row r="13" spans="1:10" ht="36">
      <c r="A13" s="243"/>
      <c r="B13" s="117">
        <v>5</v>
      </c>
      <c r="C13" s="265"/>
      <c r="D13" s="268"/>
      <c r="E13" s="248"/>
      <c r="F13" s="98" t="s">
        <v>25</v>
      </c>
      <c r="G13" s="112">
        <v>2366161</v>
      </c>
      <c r="H13" s="262"/>
      <c r="I13" s="243"/>
      <c r="J13" s="264"/>
    </row>
    <row r="14" spans="1:10" ht="40.5" customHeight="1">
      <c r="A14" s="253">
        <v>3</v>
      </c>
      <c r="B14" s="71">
        <v>6</v>
      </c>
      <c r="C14" s="249" t="s">
        <v>401</v>
      </c>
      <c r="D14" s="249" t="s">
        <v>226</v>
      </c>
      <c r="E14" s="249" t="s">
        <v>11</v>
      </c>
      <c r="F14" s="181" t="s">
        <v>306</v>
      </c>
      <c r="G14" s="197">
        <v>500000</v>
      </c>
      <c r="H14" s="262">
        <f>G14+G15</f>
        <v>769500</v>
      </c>
      <c r="I14" s="249" t="s">
        <v>23</v>
      </c>
      <c r="J14" s="263"/>
    </row>
    <row r="15" spans="1:10">
      <c r="A15" s="253"/>
      <c r="B15" s="71">
        <v>7</v>
      </c>
      <c r="C15" s="249"/>
      <c r="D15" s="249"/>
      <c r="E15" s="249"/>
      <c r="F15" s="24" t="s">
        <v>32</v>
      </c>
      <c r="G15" s="197">
        <v>269500</v>
      </c>
      <c r="H15" s="262"/>
      <c r="I15" s="249"/>
      <c r="J15" s="263"/>
    </row>
    <row r="16" spans="1:10" ht="54">
      <c r="A16" s="181">
        <v>4</v>
      </c>
      <c r="B16" s="201">
        <v>8</v>
      </c>
      <c r="C16" s="199" t="s">
        <v>250</v>
      </c>
      <c r="D16" s="183" t="s">
        <v>235</v>
      </c>
      <c r="E16" s="183" t="s">
        <v>15</v>
      </c>
      <c r="F16" s="181" t="s">
        <v>115</v>
      </c>
      <c r="G16" s="197">
        <v>1016949</v>
      </c>
      <c r="H16" s="197">
        <f>G16</f>
        <v>1016949</v>
      </c>
      <c r="I16" s="181" t="s">
        <v>23</v>
      </c>
      <c r="J16" s="198"/>
    </row>
    <row r="17" spans="1:10" s="3" customFormat="1" ht="36">
      <c r="A17" s="181">
        <v>5</v>
      </c>
      <c r="B17" s="201">
        <v>9</v>
      </c>
      <c r="C17" s="183" t="s">
        <v>465</v>
      </c>
      <c r="D17" s="183" t="s">
        <v>458</v>
      </c>
      <c r="E17" s="183" t="s">
        <v>11</v>
      </c>
      <c r="F17" s="183" t="s">
        <v>306</v>
      </c>
      <c r="G17" s="203">
        <v>600000</v>
      </c>
      <c r="H17" s="203">
        <f>G17</f>
        <v>600000</v>
      </c>
      <c r="I17" s="183" t="s">
        <v>16</v>
      </c>
      <c r="J17" s="198"/>
    </row>
    <row r="18" spans="1:10">
      <c r="A18" s="243">
        <v>6</v>
      </c>
      <c r="B18" s="117">
        <v>10</v>
      </c>
      <c r="C18" s="265" t="s">
        <v>138</v>
      </c>
      <c r="D18" s="268" t="s">
        <v>161</v>
      </c>
      <c r="E18" s="248" t="s">
        <v>18</v>
      </c>
      <c r="F18" s="132" t="s">
        <v>306</v>
      </c>
      <c r="G18" s="133">
        <v>250000</v>
      </c>
      <c r="H18" s="262">
        <f>G18+G19</f>
        <v>584745</v>
      </c>
      <c r="I18" s="243" t="s">
        <v>16</v>
      </c>
      <c r="J18" s="264"/>
    </row>
    <row r="19" spans="1:10" ht="36">
      <c r="A19" s="243"/>
      <c r="B19" s="117">
        <v>11</v>
      </c>
      <c r="C19" s="265"/>
      <c r="D19" s="268"/>
      <c r="E19" s="248"/>
      <c r="F19" s="98" t="s">
        <v>27</v>
      </c>
      <c r="G19" s="112">
        <v>334745</v>
      </c>
      <c r="H19" s="262"/>
      <c r="I19" s="243"/>
      <c r="J19" s="264"/>
    </row>
    <row r="20" spans="1:10" s="3" customFormat="1" ht="36">
      <c r="A20" s="243">
        <v>7</v>
      </c>
      <c r="B20" s="117">
        <v>12</v>
      </c>
      <c r="C20" s="265" t="s">
        <v>199</v>
      </c>
      <c r="D20" s="278" t="s">
        <v>114</v>
      </c>
      <c r="E20" s="249" t="s">
        <v>15</v>
      </c>
      <c r="F20" s="98" t="s">
        <v>12</v>
      </c>
      <c r="G20" s="112">
        <v>3000000</v>
      </c>
      <c r="H20" s="262">
        <f>G20+G21</f>
        <v>3300000</v>
      </c>
      <c r="I20" s="241" t="s">
        <v>23</v>
      </c>
      <c r="J20" s="263"/>
    </row>
    <row r="21" spans="1:10" s="3" customFormat="1">
      <c r="A21" s="243"/>
      <c r="B21" s="117">
        <v>13</v>
      </c>
      <c r="C21" s="265"/>
      <c r="D21" s="278"/>
      <c r="E21" s="249"/>
      <c r="F21" s="98" t="s">
        <v>307</v>
      </c>
      <c r="G21" s="112">
        <v>300000</v>
      </c>
      <c r="H21" s="262"/>
      <c r="I21" s="241"/>
      <c r="J21" s="263"/>
    </row>
    <row r="22" spans="1:10" ht="36">
      <c r="A22" s="98">
        <v>8</v>
      </c>
      <c r="B22" s="117">
        <v>14</v>
      </c>
      <c r="C22" s="103" t="s">
        <v>188</v>
      </c>
      <c r="D22" s="115" t="s">
        <v>162</v>
      </c>
      <c r="E22" s="103" t="s">
        <v>11</v>
      </c>
      <c r="F22" s="98" t="s">
        <v>12</v>
      </c>
      <c r="G22" s="112">
        <v>3389815</v>
      </c>
      <c r="H22" s="112">
        <f t="shared" ref="H22:H25" si="0">G22</f>
        <v>3389815</v>
      </c>
      <c r="I22" s="100" t="s">
        <v>23</v>
      </c>
      <c r="J22" s="116"/>
    </row>
    <row r="23" spans="1:10" ht="41.25" customHeight="1">
      <c r="A23" s="99">
        <v>9</v>
      </c>
      <c r="B23" s="71">
        <v>15</v>
      </c>
      <c r="C23" s="103" t="s">
        <v>251</v>
      </c>
      <c r="D23" s="103" t="s">
        <v>297</v>
      </c>
      <c r="E23" s="103" t="s">
        <v>22</v>
      </c>
      <c r="F23" s="98" t="s">
        <v>177</v>
      </c>
      <c r="G23" s="112">
        <v>1331480</v>
      </c>
      <c r="H23" s="112">
        <f t="shared" si="0"/>
        <v>1331480</v>
      </c>
      <c r="I23" s="100" t="s">
        <v>23</v>
      </c>
      <c r="J23" s="114"/>
    </row>
    <row r="24" spans="1:10" ht="36">
      <c r="A24" s="99">
        <v>10</v>
      </c>
      <c r="B24" s="71">
        <v>16</v>
      </c>
      <c r="C24" s="103" t="s">
        <v>324</v>
      </c>
      <c r="D24" s="103" t="s">
        <v>258</v>
      </c>
      <c r="E24" s="106" t="s">
        <v>11</v>
      </c>
      <c r="F24" s="98" t="s">
        <v>12</v>
      </c>
      <c r="G24" s="107">
        <v>11000000</v>
      </c>
      <c r="H24" s="119">
        <f t="shared" si="0"/>
        <v>11000000</v>
      </c>
      <c r="I24" s="98" t="s">
        <v>13</v>
      </c>
      <c r="J24" s="116"/>
    </row>
    <row r="25" spans="1:10" ht="36" customHeight="1">
      <c r="A25" s="161">
        <v>11</v>
      </c>
      <c r="B25" s="162">
        <v>17</v>
      </c>
      <c r="C25" s="159" t="s">
        <v>476</v>
      </c>
      <c r="D25" s="159" t="s">
        <v>14</v>
      </c>
      <c r="E25" s="159" t="s">
        <v>31</v>
      </c>
      <c r="F25" s="160" t="s">
        <v>12</v>
      </c>
      <c r="G25" s="176">
        <v>39488566</v>
      </c>
      <c r="H25" s="176">
        <f t="shared" si="0"/>
        <v>39488566</v>
      </c>
      <c r="I25" s="159" t="s">
        <v>13</v>
      </c>
      <c r="J25" s="177" t="s">
        <v>210</v>
      </c>
    </row>
    <row r="26" spans="1:10" ht="36">
      <c r="A26" s="141">
        <v>12</v>
      </c>
      <c r="B26" s="117">
        <v>18</v>
      </c>
      <c r="C26" s="150" t="s">
        <v>477</v>
      </c>
      <c r="D26" s="153" t="s">
        <v>204</v>
      </c>
      <c r="E26" s="149" t="s">
        <v>29</v>
      </c>
      <c r="F26" s="98" t="s">
        <v>21</v>
      </c>
      <c r="G26" s="112">
        <v>2796610</v>
      </c>
      <c r="H26" s="151">
        <f>G26</f>
        <v>2796610</v>
      </c>
      <c r="I26" s="141" t="s">
        <v>23</v>
      </c>
      <c r="J26" s="152"/>
    </row>
    <row r="27" spans="1:10" ht="54">
      <c r="A27" s="98">
        <v>13</v>
      </c>
      <c r="B27" s="117">
        <v>19</v>
      </c>
      <c r="C27" s="111" t="s">
        <v>116</v>
      </c>
      <c r="D27" s="70" t="s">
        <v>14</v>
      </c>
      <c r="E27" s="106" t="s">
        <v>29</v>
      </c>
      <c r="F27" s="98" t="s">
        <v>12</v>
      </c>
      <c r="G27" s="112">
        <v>847457</v>
      </c>
      <c r="H27" s="112">
        <f>G27</f>
        <v>847457</v>
      </c>
      <c r="I27" s="98" t="s">
        <v>23</v>
      </c>
      <c r="J27" s="96"/>
    </row>
    <row r="28" spans="1:10" ht="36">
      <c r="A28" s="98">
        <v>14</v>
      </c>
      <c r="B28" s="117">
        <v>20</v>
      </c>
      <c r="C28" s="111" t="s">
        <v>319</v>
      </c>
      <c r="D28" s="70" t="s">
        <v>320</v>
      </c>
      <c r="E28" s="106" t="s">
        <v>29</v>
      </c>
      <c r="F28" s="98" t="s">
        <v>12</v>
      </c>
      <c r="G28" s="112">
        <v>2542373</v>
      </c>
      <c r="H28" s="112">
        <f>G28</f>
        <v>2542373</v>
      </c>
      <c r="I28" s="98" t="s">
        <v>23</v>
      </c>
      <c r="J28" s="96"/>
    </row>
    <row r="29" spans="1:10" ht="54">
      <c r="A29" s="98">
        <v>15</v>
      </c>
      <c r="B29" s="117">
        <v>21</v>
      </c>
      <c r="C29" s="114" t="s">
        <v>478</v>
      </c>
      <c r="D29" s="114" t="s">
        <v>14</v>
      </c>
      <c r="E29" s="119" t="s">
        <v>15</v>
      </c>
      <c r="F29" s="98" t="s">
        <v>12</v>
      </c>
      <c r="G29" s="118">
        <v>191525</v>
      </c>
      <c r="H29" s="118">
        <f>G29</f>
        <v>191525</v>
      </c>
      <c r="I29" s="98" t="s">
        <v>16</v>
      </c>
      <c r="J29" s="96"/>
    </row>
    <row r="30" spans="1:10" ht="36">
      <c r="A30" s="98">
        <v>16</v>
      </c>
      <c r="B30" s="117">
        <v>22</v>
      </c>
      <c r="C30" s="100" t="s">
        <v>257</v>
      </c>
      <c r="D30" s="100" t="s">
        <v>258</v>
      </c>
      <c r="E30" s="107" t="s">
        <v>22</v>
      </c>
      <c r="F30" s="98" t="s">
        <v>12</v>
      </c>
      <c r="G30" s="112">
        <v>254237</v>
      </c>
      <c r="H30" s="112">
        <f t="shared" ref="H30" si="1">G30</f>
        <v>254237</v>
      </c>
      <c r="I30" s="98" t="s">
        <v>16</v>
      </c>
      <c r="J30" s="116"/>
    </row>
    <row r="31" spans="1:10" ht="36">
      <c r="A31" s="99">
        <v>17</v>
      </c>
      <c r="B31" s="71">
        <v>23</v>
      </c>
      <c r="C31" s="103" t="s">
        <v>254</v>
      </c>
      <c r="D31" s="103" t="s">
        <v>255</v>
      </c>
      <c r="E31" s="99" t="s">
        <v>11</v>
      </c>
      <c r="F31" s="97" t="s">
        <v>12</v>
      </c>
      <c r="G31" s="94">
        <v>95000000</v>
      </c>
      <c r="H31" s="112">
        <f>G31</f>
        <v>95000000</v>
      </c>
      <c r="I31" s="98" t="s">
        <v>13</v>
      </c>
      <c r="J31" s="24" t="s">
        <v>139</v>
      </c>
    </row>
    <row r="32" spans="1:10" ht="36">
      <c r="A32" s="99">
        <v>18</v>
      </c>
      <c r="B32" s="71">
        <v>24</v>
      </c>
      <c r="C32" s="103" t="s">
        <v>256</v>
      </c>
      <c r="D32" s="103" t="s">
        <v>255</v>
      </c>
      <c r="E32" s="99" t="s">
        <v>17</v>
      </c>
      <c r="F32" s="97" t="s">
        <v>12</v>
      </c>
      <c r="G32" s="94">
        <v>3500000</v>
      </c>
      <c r="H32" s="112">
        <f>G32</f>
        <v>3500000</v>
      </c>
      <c r="I32" s="98" t="s">
        <v>23</v>
      </c>
      <c r="J32" s="24"/>
    </row>
    <row r="33" spans="1:10" ht="36">
      <c r="A33" s="99">
        <v>19</v>
      </c>
      <c r="B33" s="71">
        <v>25</v>
      </c>
      <c r="C33" s="103" t="s">
        <v>252</v>
      </c>
      <c r="D33" s="103" t="s">
        <v>253</v>
      </c>
      <c r="E33" s="99" t="s">
        <v>48</v>
      </c>
      <c r="F33" s="97" t="s">
        <v>12</v>
      </c>
      <c r="G33" s="94">
        <v>186440</v>
      </c>
      <c r="H33" s="112">
        <f>G33</f>
        <v>186440</v>
      </c>
      <c r="I33" s="98" t="s">
        <v>16</v>
      </c>
      <c r="J33" s="24"/>
    </row>
    <row r="34" spans="1:10" ht="36">
      <c r="A34" s="240">
        <v>20</v>
      </c>
      <c r="B34" s="117">
        <v>26</v>
      </c>
      <c r="C34" s="265" t="s">
        <v>117</v>
      </c>
      <c r="D34" s="269" t="s">
        <v>24</v>
      </c>
      <c r="E34" s="250" t="s">
        <v>17</v>
      </c>
      <c r="F34" s="97" t="s">
        <v>12</v>
      </c>
      <c r="G34" s="88">
        <v>1500000</v>
      </c>
      <c r="H34" s="262">
        <f>G34+G35</f>
        <v>1607500</v>
      </c>
      <c r="I34" s="243" t="s">
        <v>23</v>
      </c>
      <c r="J34" s="257"/>
    </row>
    <row r="35" spans="1:10">
      <c r="A35" s="240"/>
      <c r="B35" s="117">
        <v>27</v>
      </c>
      <c r="C35" s="265"/>
      <c r="D35" s="269"/>
      <c r="E35" s="250"/>
      <c r="F35" s="97" t="s">
        <v>189</v>
      </c>
      <c r="G35" s="112">
        <v>107500</v>
      </c>
      <c r="H35" s="262"/>
      <c r="I35" s="243"/>
      <c r="J35" s="257"/>
    </row>
    <row r="36" spans="1:10" ht="36">
      <c r="A36" s="95">
        <v>21</v>
      </c>
      <c r="B36" s="117">
        <v>28</v>
      </c>
      <c r="C36" s="107" t="s">
        <v>321</v>
      </c>
      <c r="D36" s="110" t="s">
        <v>229</v>
      </c>
      <c r="E36" s="107" t="s">
        <v>17</v>
      </c>
      <c r="F36" s="97" t="s">
        <v>12</v>
      </c>
      <c r="G36" s="112">
        <v>3918900</v>
      </c>
      <c r="H36" s="112">
        <f t="shared" ref="H36:H38" si="2">G36</f>
        <v>3918900</v>
      </c>
      <c r="I36" s="98" t="s">
        <v>23</v>
      </c>
      <c r="J36" s="113"/>
    </row>
    <row r="37" spans="1:10" ht="36">
      <c r="A37" s="95">
        <v>22</v>
      </c>
      <c r="B37" s="117">
        <v>29</v>
      </c>
      <c r="C37" s="107" t="s">
        <v>118</v>
      </c>
      <c r="D37" s="107" t="s">
        <v>119</v>
      </c>
      <c r="E37" s="107" t="s">
        <v>11</v>
      </c>
      <c r="F37" s="107" t="s">
        <v>12</v>
      </c>
      <c r="G37" s="107">
        <v>615000</v>
      </c>
      <c r="H37" s="107">
        <f t="shared" si="2"/>
        <v>615000</v>
      </c>
      <c r="I37" s="98" t="s">
        <v>16</v>
      </c>
      <c r="J37" s="27"/>
    </row>
    <row r="38" spans="1:10" s="12" customFormat="1" ht="36">
      <c r="A38" s="95">
        <v>23</v>
      </c>
      <c r="B38" s="117">
        <v>30</v>
      </c>
      <c r="C38" s="97" t="s">
        <v>120</v>
      </c>
      <c r="D38" s="117" t="s">
        <v>30</v>
      </c>
      <c r="E38" s="107" t="s">
        <v>17</v>
      </c>
      <c r="F38" s="98" t="s">
        <v>12</v>
      </c>
      <c r="G38" s="107">
        <v>600000</v>
      </c>
      <c r="H38" s="107">
        <f t="shared" si="2"/>
        <v>600000</v>
      </c>
      <c r="I38" s="98" t="s">
        <v>16</v>
      </c>
      <c r="J38" s="27"/>
    </row>
    <row r="39" spans="1:10" ht="36">
      <c r="A39" s="95">
        <v>24</v>
      </c>
      <c r="B39" s="117">
        <v>31</v>
      </c>
      <c r="C39" s="97" t="s">
        <v>459</v>
      </c>
      <c r="D39" s="117" t="s">
        <v>164</v>
      </c>
      <c r="E39" s="107" t="s">
        <v>11</v>
      </c>
      <c r="F39" s="98" t="s">
        <v>322</v>
      </c>
      <c r="G39" s="107">
        <v>3283898</v>
      </c>
      <c r="H39" s="107">
        <f>G39</f>
        <v>3283898</v>
      </c>
      <c r="I39" s="98" t="s">
        <v>23</v>
      </c>
      <c r="J39" s="27"/>
    </row>
    <row r="40" spans="1:10" ht="47.25" customHeight="1">
      <c r="A40" s="185">
        <v>25</v>
      </c>
      <c r="B40" s="201">
        <v>32</v>
      </c>
      <c r="C40" s="184" t="s">
        <v>460</v>
      </c>
      <c r="D40" s="201" t="s">
        <v>323</v>
      </c>
      <c r="E40" s="186" t="s">
        <v>31</v>
      </c>
      <c r="F40" s="181" t="s">
        <v>322</v>
      </c>
      <c r="G40" s="186">
        <v>18740100</v>
      </c>
      <c r="H40" s="186">
        <f>G40</f>
        <v>18740100</v>
      </c>
      <c r="I40" s="181" t="s">
        <v>13</v>
      </c>
      <c r="J40" s="202"/>
    </row>
    <row r="41" spans="1:10" ht="30.75" customHeight="1">
      <c r="A41" s="185">
        <v>26</v>
      </c>
      <c r="B41" s="201">
        <v>33</v>
      </c>
      <c r="C41" s="49" t="s">
        <v>236</v>
      </c>
      <c r="D41" s="189" t="s">
        <v>230</v>
      </c>
      <c r="E41" s="50" t="s">
        <v>29</v>
      </c>
      <c r="F41" s="181" t="s">
        <v>12</v>
      </c>
      <c r="G41" s="51">
        <v>8474576</v>
      </c>
      <c r="H41" s="51">
        <f>G41</f>
        <v>8474576</v>
      </c>
      <c r="I41" s="181" t="s">
        <v>13</v>
      </c>
      <c r="J41" s="202"/>
    </row>
    <row r="42" spans="1:10" ht="97.5" customHeight="1">
      <c r="A42" s="189">
        <v>27</v>
      </c>
      <c r="B42" s="71">
        <v>34</v>
      </c>
      <c r="C42" s="183" t="s">
        <v>272</v>
      </c>
      <c r="D42" s="183" t="s">
        <v>273</v>
      </c>
      <c r="E42" s="189" t="s">
        <v>17</v>
      </c>
      <c r="F42" s="181" t="s">
        <v>307</v>
      </c>
      <c r="G42" s="191">
        <v>1300000</v>
      </c>
      <c r="H42" s="191">
        <f t="shared" ref="H42" si="3">G42</f>
        <v>1300000</v>
      </c>
      <c r="I42" s="181" t="s">
        <v>23</v>
      </c>
      <c r="J42" s="195"/>
    </row>
    <row r="43" spans="1:10">
      <c r="A43" s="235">
        <v>28</v>
      </c>
      <c r="B43" s="71">
        <v>35</v>
      </c>
      <c r="C43" s="215" t="s">
        <v>486</v>
      </c>
      <c r="D43" s="215" t="s">
        <v>196</v>
      </c>
      <c r="E43" s="235" t="s">
        <v>15</v>
      </c>
      <c r="F43" s="98" t="s">
        <v>308</v>
      </c>
      <c r="G43" s="102">
        <v>1271186</v>
      </c>
      <c r="H43" s="279">
        <f>G43+G44</f>
        <v>21570686</v>
      </c>
      <c r="I43" s="223" t="s">
        <v>13</v>
      </c>
      <c r="J43" s="281"/>
    </row>
    <row r="44" spans="1:10" ht="36">
      <c r="A44" s="236"/>
      <c r="B44" s="71">
        <v>36</v>
      </c>
      <c r="C44" s="216"/>
      <c r="D44" s="216"/>
      <c r="E44" s="236"/>
      <c r="F44" s="141" t="s">
        <v>12</v>
      </c>
      <c r="G44" s="142">
        <v>20299500</v>
      </c>
      <c r="H44" s="280"/>
      <c r="I44" s="224"/>
      <c r="J44" s="282"/>
    </row>
    <row r="45" spans="1:10" ht="36">
      <c r="A45" s="90">
        <v>29</v>
      </c>
      <c r="B45" s="83">
        <v>37</v>
      </c>
      <c r="C45" s="87" t="s">
        <v>395</v>
      </c>
      <c r="D45" s="86" t="s">
        <v>396</v>
      </c>
      <c r="E45" s="89" t="s">
        <v>15</v>
      </c>
      <c r="F45" s="84" t="s">
        <v>308</v>
      </c>
      <c r="G45" s="86">
        <v>1245763</v>
      </c>
      <c r="H45" s="86">
        <f t="shared" ref="H45:H55" si="4">G45</f>
        <v>1245763</v>
      </c>
      <c r="I45" s="84" t="s">
        <v>23</v>
      </c>
      <c r="J45" s="86"/>
    </row>
    <row r="46" spans="1:10" ht="39" customHeight="1">
      <c r="A46" s="253">
        <v>30</v>
      </c>
      <c r="B46" s="71">
        <v>38</v>
      </c>
      <c r="C46" s="249" t="s">
        <v>402</v>
      </c>
      <c r="D46" s="249" t="s">
        <v>398</v>
      </c>
      <c r="E46" s="249" t="s">
        <v>17</v>
      </c>
      <c r="F46" s="181" t="s">
        <v>308</v>
      </c>
      <c r="G46" s="197">
        <v>2542372</v>
      </c>
      <c r="H46" s="262">
        <f>G46+G47</f>
        <v>2808372</v>
      </c>
      <c r="I46" s="249" t="s">
        <v>23</v>
      </c>
      <c r="J46" s="260"/>
    </row>
    <row r="47" spans="1:10" ht="47.25" customHeight="1">
      <c r="A47" s="253"/>
      <c r="B47" s="71">
        <v>39</v>
      </c>
      <c r="C47" s="249"/>
      <c r="D47" s="249"/>
      <c r="E47" s="249"/>
      <c r="F47" s="181" t="s">
        <v>32</v>
      </c>
      <c r="G47" s="197">
        <v>266000</v>
      </c>
      <c r="H47" s="262"/>
      <c r="I47" s="249"/>
      <c r="J47" s="260"/>
    </row>
    <row r="48" spans="1:10" ht="40.5" customHeight="1">
      <c r="A48" s="189">
        <v>31</v>
      </c>
      <c r="B48" s="71">
        <v>40</v>
      </c>
      <c r="C48" s="183" t="s">
        <v>470</v>
      </c>
      <c r="D48" s="183" t="s">
        <v>471</v>
      </c>
      <c r="E48" s="189" t="s">
        <v>15</v>
      </c>
      <c r="F48" s="181" t="s">
        <v>317</v>
      </c>
      <c r="G48" s="191">
        <v>14035000</v>
      </c>
      <c r="H48" s="191">
        <f>G48</f>
        <v>14035000</v>
      </c>
      <c r="I48" s="181" t="s">
        <v>13</v>
      </c>
      <c r="J48" s="192"/>
    </row>
    <row r="49" spans="1:10" ht="35.25" customHeight="1">
      <c r="A49" s="189">
        <v>32</v>
      </c>
      <c r="B49" s="71">
        <v>41</v>
      </c>
      <c r="C49" s="183" t="s">
        <v>472</v>
      </c>
      <c r="D49" s="183" t="s">
        <v>473</v>
      </c>
      <c r="E49" s="189" t="s">
        <v>15</v>
      </c>
      <c r="F49" s="181" t="s">
        <v>317</v>
      </c>
      <c r="G49" s="191">
        <v>240000</v>
      </c>
      <c r="H49" s="191">
        <f>G49</f>
        <v>240000</v>
      </c>
      <c r="I49" s="181" t="s">
        <v>16</v>
      </c>
      <c r="J49" s="192"/>
    </row>
    <row r="50" spans="1:10" ht="31.5" customHeight="1">
      <c r="A50" s="185">
        <v>33</v>
      </c>
      <c r="B50" s="201">
        <v>42</v>
      </c>
      <c r="C50" s="184" t="s">
        <v>298</v>
      </c>
      <c r="D50" s="186" t="s">
        <v>196</v>
      </c>
      <c r="E50" s="187" t="s">
        <v>22</v>
      </c>
      <c r="F50" s="181" t="s">
        <v>189</v>
      </c>
      <c r="G50" s="186">
        <v>300000</v>
      </c>
      <c r="H50" s="186">
        <f t="shared" si="4"/>
        <v>300000</v>
      </c>
      <c r="I50" s="181" t="s">
        <v>16</v>
      </c>
      <c r="J50" s="193"/>
    </row>
    <row r="51" spans="1:10" ht="60" customHeight="1">
      <c r="A51" s="185">
        <v>34</v>
      </c>
      <c r="B51" s="201">
        <v>43</v>
      </c>
      <c r="C51" s="58" t="s">
        <v>305</v>
      </c>
      <c r="D51" s="182" t="s">
        <v>163</v>
      </c>
      <c r="E51" s="181" t="s">
        <v>15</v>
      </c>
      <c r="F51" s="181" t="s">
        <v>12</v>
      </c>
      <c r="G51" s="186">
        <v>7310188</v>
      </c>
      <c r="H51" s="186">
        <f t="shared" si="4"/>
        <v>7310188</v>
      </c>
      <c r="I51" s="181" t="s">
        <v>13</v>
      </c>
      <c r="J51" s="198"/>
    </row>
    <row r="52" spans="1:10" ht="41.25" customHeight="1">
      <c r="A52" s="185">
        <v>35</v>
      </c>
      <c r="B52" s="201">
        <v>44</v>
      </c>
      <c r="C52" s="183" t="s">
        <v>403</v>
      </c>
      <c r="D52" s="184" t="s">
        <v>284</v>
      </c>
      <c r="E52" s="189" t="s">
        <v>15</v>
      </c>
      <c r="F52" s="181" t="s">
        <v>32</v>
      </c>
      <c r="G52" s="197">
        <v>180000</v>
      </c>
      <c r="H52" s="197">
        <f t="shared" si="4"/>
        <v>180000</v>
      </c>
      <c r="I52" s="181" t="s">
        <v>16</v>
      </c>
      <c r="J52" s="198"/>
    </row>
    <row r="53" spans="1:10" ht="36" customHeight="1">
      <c r="A53" s="185">
        <v>36</v>
      </c>
      <c r="B53" s="201">
        <v>45</v>
      </c>
      <c r="C53" s="183" t="s">
        <v>404</v>
      </c>
      <c r="D53" s="184" t="s">
        <v>285</v>
      </c>
      <c r="E53" s="189" t="s">
        <v>17</v>
      </c>
      <c r="F53" s="181" t="s">
        <v>32</v>
      </c>
      <c r="G53" s="197">
        <v>260000</v>
      </c>
      <c r="H53" s="197">
        <f t="shared" si="4"/>
        <v>260000</v>
      </c>
      <c r="I53" s="181" t="s">
        <v>16</v>
      </c>
      <c r="J53" s="198"/>
    </row>
    <row r="54" spans="1:10" ht="42" customHeight="1">
      <c r="A54" s="185">
        <v>37</v>
      </c>
      <c r="B54" s="201">
        <v>46</v>
      </c>
      <c r="C54" s="183" t="s">
        <v>277</v>
      </c>
      <c r="D54" s="184" t="s">
        <v>276</v>
      </c>
      <c r="E54" s="189" t="s">
        <v>11</v>
      </c>
      <c r="F54" s="181" t="s">
        <v>243</v>
      </c>
      <c r="G54" s="197">
        <v>285714</v>
      </c>
      <c r="H54" s="197">
        <f>G54</f>
        <v>285714</v>
      </c>
      <c r="I54" s="181" t="s">
        <v>16</v>
      </c>
      <c r="J54" s="198"/>
    </row>
    <row r="55" spans="1:10" ht="34.5" customHeight="1">
      <c r="A55" s="185">
        <v>38</v>
      </c>
      <c r="B55" s="201">
        <v>47</v>
      </c>
      <c r="C55" s="184" t="s">
        <v>36</v>
      </c>
      <c r="D55" s="184" t="s">
        <v>37</v>
      </c>
      <c r="E55" s="182" t="s">
        <v>22</v>
      </c>
      <c r="F55" s="181" t="s">
        <v>12</v>
      </c>
      <c r="G55" s="88">
        <v>593220</v>
      </c>
      <c r="H55" s="48">
        <f t="shared" si="4"/>
        <v>593220</v>
      </c>
      <c r="I55" s="181" t="s">
        <v>16</v>
      </c>
      <c r="J55" s="198"/>
    </row>
    <row r="56" spans="1:10" ht="39" customHeight="1">
      <c r="A56" s="240">
        <v>39</v>
      </c>
      <c r="B56" s="270">
        <v>48</v>
      </c>
      <c r="C56" s="245" t="s">
        <v>390</v>
      </c>
      <c r="D56" s="268" t="s">
        <v>156</v>
      </c>
      <c r="E56" s="250" t="s">
        <v>17</v>
      </c>
      <c r="F56" s="181" t="s">
        <v>12</v>
      </c>
      <c r="G56" s="88">
        <v>48000000</v>
      </c>
      <c r="H56" s="250">
        <f>G57+G56</f>
        <v>78000000</v>
      </c>
      <c r="I56" s="243" t="s">
        <v>13</v>
      </c>
      <c r="J56" s="243" t="s">
        <v>325</v>
      </c>
    </row>
    <row r="57" spans="1:10" ht="23.25" customHeight="1">
      <c r="A57" s="240"/>
      <c r="B57" s="270"/>
      <c r="C57" s="245"/>
      <c r="D57" s="268"/>
      <c r="E57" s="250"/>
      <c r="F57" s="181" t="s">
        <v>307</v>
      </c>
      <c r="G57" s="197">
        <v>30000000</v>
      </c>
      <c r="H57" s="250"/>
      <c r="I57" s="243"/>
      <c r="J57" s="243"/>
    </row>
    <row r="58" spans="1:10">
      <c r="A58" s="284" t="s">
        <v>33</v>
      </c>
      <c r="B58" s="284"/>
      <c r="C58" s="283"/>
      <c r="D58" s="134"/>
      <c r="E58" s="135"/>
      <c r="F58" s="135"/>
      <c r="G58" s="136">
        <f>SUM(G9:G57)</f>
        <v>524351724</v>
      </c>
      <c r="H58" s="137">
        <f>SUM(H9:H57)</f>
        <v>524351724</v>
      </c>
      <c r="I58" s="138"/>
      <c r="J58" s="138"/>
    </row>
    <row r="59" spans="1:10" ht="18" customHeight="1">
      <c r="A59" s="290" t="s">
        <v>35</v>
      </c>
      <c r="B59" s="290"/>
      <c r="C59" s="290"/>
      <c r="D59" s="290"/>
      <c r="E59" s="290"/>
      <c r="F59" s="290"/>
      <c r="G59" s="290"/>
      <c r="H59" s="290"/>
      <c r="I59" s="290"/>
      <c r="J59" s="290"/>
    </row>
    <row r="60" spans="1:10" ht="36">
      <c r="A60" s="185">
        <v>40</v>
      </c>
      <c r="B60" s="201">
        <v>1</v>
      </c>
      <c r="C60" s="184" t="s">
        <v>237</v>
      </c>
      <c r="D60" s="184" t="s">
        <v>38</v>
      </c>
      <c r="E60" s="182" t="s">
        <v>17</v>
      </c>
      <c r="F60" s="181" t="s">
        <v>12</v>
      </c>
      <c r="G60" s="187">
        <v>12922510</v>
      </c>
      <c r="H60" s="187">
        <f t="shared" ref="H60:H63" si="5">G60</f>
        <v>12922510</v>
      </c>
      <c r="I60" s="181" t="s">
        <v>13</v>
      </c>
      <c r="J60" s="198"/>
    </row>
    <row r="61" spans="1:10" ht="36">
      <c r="A61" s="95">
        <v>41</v>
      </c>
      <c r="B61" s="117">
        <v>2</v>
      </c>
      <c r="C61" s="100" t="s">
        <v>200</v>
      </c>
      <c r="D61" s="97" t="s">
        <v>222</v>
      </c>
      <c r="E61" s="106" t="s">
        <v>29</v>
      </c>
      <c r="F61" s="98" t="s">
        <v>12</v>
      </c>
      <c r="G61" s="112">
        <v>26271186</v>
      </c>
      <c r="H61" s="94">
        <f t="shared" si="5"/>
        <v>26271186</v>
      </c>
      <c r="I61" s="98" t="s">
        <v>13</v>
      </c>
      <c r="J61" s="109"/>
    </row>
    <row r="62" spans="1:10" ht="36">
      <c r="A62" s="95">
        <v>42</v>
      </c>
      <c r="B62" s="117">
        <v>3</v>
      </c>
      <c r="C62" s="100" t="s">
        <v>326</v>
      </c>
      <c r="D62" s="97" t="s">
        <v>238</v>
      </c>
      <c r="E62" s="106" t="s">
        <v>29</v>
      </c>
      <c r="F62" s="98" t="s">
        <v>12</v>
      </c>
      <c r="G62" s="112">
        <v>3923728</v>
      </c>
      <c r="H62" s="94">
        <f t="shared" si="5"/>
        <v>3923728</v>
      </c>
      <c r="I62" s="98" t="s">
        <v>23</v>
      </c>
      <c r="J62" s="109"/>
    </row>
    <row r="63" spans="1:10" ht="48" customHeight="1">
      <c r="A63" s="185">
        <v>43</v>
      </c>
      <c r="B63" s="201">
        <v>4</v>
      </c>
      <c r="C63" s="183" t="s">
        <v>265</v>
      </c>
      <c r="D63" s="194" t="s">
        <v>266</v>
      </c>
      <c r="E63" s="186" t="s">
        <v>20</v>
      </c>
      <c r="F63" s="181" t="s">
        <v>12</v>
      </c>
      <c r="G63" s="57">
        <v>1101695</v>
      </c>
      <c r="H63" s="187">
        <f t="shared" si="5"/>
        <v>1101695</v>
      </c>
      <c r="I63" s="194" t="s">
        <v>23</v>
      </c>
      <c r="J63" s="193"/>
    </row>
    <row r="64" spans="1:10" ht="33.75" customHeight="1">
      <c r="A64" s="240">
        <v>44</v>
      </c>
      <c r="B64" s="201">
        <v>5</v>
      </c>
      <c r="C64" s="249" t="s">
        <v>391</v>
      </c>
      <c r="D64" s="258" t="s">
        <v>157</v>
      </c>
      <c r="E64" s="250" t="s">
        <v>11</v>
      </c>
      <c r="F64" s="181" t="s">
        <v>307</v>
      </c>
      <c r="G64" s="57">
        <v>500000</v>
      </c>
      <c r="H64" s="239">
        <f>G64+G65</f>
        <v>966102</v>
      </c>
      <c r="I64" s="258" t="s">
        <v>23</v>
      </c>
      <c r="J64" s="257"/>
    </row>
    <row r="65" spans="1:10" ht="24.75" customHeight="1">
      <c r="A65" s="240"/>
      <c r="B65" s="201">
        <v>6</v>
      </c>
      <c r="C65" s="249"/>
      <c r="D65" s="258"/>
      <c r="E65" s="250"/>
      <c r="F65" s="181" t="s">
        <v>309</v>
      </c>
      <c r="G65" s="57">
        <v>466102</v>
      </c>
      <c r="H65" s="239"/>
      <c r="I65" s="258"/>
      <c r="J65" s="257"/>
    </row>
    <row r="66" spans="1:10" ht="43.5" customHeight="1">
      <c r="A66" s="185">
        <v>45</v>
      </c>
      <c r="B66" s="201">
        <v>7</v>
      </c>
      <c r="C66" s="196" t="s">
        <v>239</v>
      </c>
      <c r="D66" s="184" t="s">
        <v>105</v>
      </c>
      <c r="E66" s="182" t="s">
        <v>11</v>
      </c>
      <c r="F66" s="181" t="s">
        <v>12</v>
      </c>
      <c r="G66" s="197">
        <v>31355844</v>
      </c>
      <c r="H66" s="187">
        <f>G66</f>
        <v>31355844</v>
      </c>
      <c r="I66" s="181" t="s">
        <v>13</v>
      </c>
      <c r="J66" s="198"/>
    </row>
    <row r="67" spans="1:10" ht="51" customHeight="1">
      <c r="A67" s="185">
        <v>46</v>
      </c>
      <c r="B67" s="201">
        <v>8</v>
      </c>
      <c r="C67" s="196" t="s">
        <v>327</v>
      </c>
      <c r="D67" s="184" t="s">
        <v>328</v>
      </c>
      <c r="E67" s="182" t="s">
        <v>29</v>
      </c>
      <c r="F67" s="181" t="s">
        <v>12</v>
      </c>
      <c r="G67" s="197">
        <v>1271186</v>
      </c>
      <c r="H67" s="187">
        <f>G67</f>
        <v>1271186</v>
      </c>
      <c r="I67" s="181" t="s">
        <v>23</v>
      </c>
      <c r="J67" s="198"/>
    </row>
    <row r="68" spans="1:10" ht="47.25" customHeight="1">
      <c r="A68" s="185">
        <v>47</v>
      </c>
      <c r="B68" s="201">
        <v>9</v>
      </c>
      <c r="C68" s="196" t="s">
        <v>479</v>
      </c>
      <c r="D68" s="184" t="s">
        <v>165</v>
      </c>
      <c r="E68" s="182" t="s">
        <v>31</v>
      </c>
      <c r="F68" s="181" t="s">
        <v>12</v>
      </c>
      <c r="G68" s="197">
        <v>25000000</v>
      </c>
      <c r="H68" s="197">
        <f>G68</f>
        <v>25000000</v>
      </c>
      <c r="I68" s="181" t="s">
        <v>13</v>
      </c>
      <c r="J68" s="198"/>
    </row>
    <row r="69" spans="1:10" ht="41.25" customHeight="1">
      <c r="A69" s="240">
        <v>48</v>
      </c>
      <c r="B69" s="201">
        <v>10</v>
      </c>
      <c r="C69" s="260" t="s">
        <v>39</v>
      </c>
      <c r="D69" s="245" t="s">
        <v>217</v>
      </c>
      <c r="E69" s="248" t="s">
        <v>11</v>
      </c>
      <c r="F69" s="181" t="s">
        <v>12</v>
      </c>
      <c r="G69" s="197">
        <v>5084745</v>
      </c>
      <c r="H69" s="262">
        <f>G69+G70</f>
        <v>6284745</v>
      </c>
      <c r="I69" s="243" t="s">
        <v>13</v>
      </c>
      <c r="J69" s="264"/>
    </row>
    <row r="70" spans="1:10" ht="36.75" customHeight="1">
      <c r="A70" s="240"/>
      <c r="B70" s="201">
        <v>11</v>
      </c>
      <c r="C70" s="260"/>
      <c r="D70" s="245"/>
      <c r="E70" s="248"/>
      <c r="F70" s="181" t="s">
        <v>308</v>
      </c>
      <c r="G70" s="197">
        <v>1200000</v>
      </c>
      <c r="H70" s="262"/>
      <c r="I70" s="243"/>
      <c r="J70" s="264"/>
    </row>
    <row r="71" spans="1:10" ht="63.75" customHeight="1">
      <c r="A71" s="185">
        <v>49</v>
      </c>
      <c r="B71" s="201">
        <v>12</v>
      </c>
      <c r="C71" s="196" t="s">
        <v>399</v>
      </c>
      <c r="D71" s="184" t="s">
        <v>240</v>
      </c>
      <c r="E71" s="182" t="s">
        <v>20</v>
      </c>
      <c r="F71" s="181" t="s">
        <v>12</v>
      </c>
      <c r="G71" s="197">
        <v>3000000</v>
      </c>
      <c r="H71" s="197">
        <f>G71</f>
        <v>3000000</v>
      </c>
      <c r="I71" s="181" t="s">
        <v>23</v>
      </c>
      <c r="J71" s="198"/>
    </row>
    <row r="72" spans="1:10" s="3" customFormat="1" ht="36">
      <c r="A72" s="243">
        <v>50</v>
      </c>
      <c r="B72" s="201">
        <v>13</v>
      </c>
      <c r="C72" s="249" t="s">
        <v>400</v>
      </c>
      <c r="D72" s="249" t="s">
        <v>318</v>
      </c>
      <c r="E72" s="249" t="s">
        <v>15</v>
      </c>
      <c r="F72" s="183" t="s">
        <v>27</v>
      </c>
      <c r="G72" s="203">
        <v>135593</v>
      </c>
      <c r="H72" s="287">
        <f>G72+G73</f>
        <v>1576271</v>
      </c>
      <c r="I72" s="249" t="s">
        <v>23</v>
      </c>
      <c r="J72" s="264"/>
    </row>
    <row r="73" spans="1:10" ht="45" customHeight="1">
      <c r="A73" s="243"/>
      <c r="B73" s="201">
        <v>14</v>
      </c>
      <c r="C73" s="249"/>
      <c r="D73" s="249"/>
      <c r="E73" s="249"/>
      <c r="F73" s="181" t="s">
        <v>308</v>
      </c>
      <c r="G73" s="197">
        <v>1440678</v>
      </c>
      <c r="H73" s="287"/>
      <c r="I73" s="249"/>
      <c r="J73" s="264"/>
    </row>
    <row r="74" spans="1:10" s="11" customFormat="1" ht="24" customHeight="1">
      <c r="A74" s="230" t="s">
        <v>40</v>
      </c>
      <c r="B74" s="230"/>
      <c r="C74" s="283"/>
      <c r="D74" s="28"/>
      <c r="E74" s="29"/>
      <c r="F74" s="29"/>
      <c r="G74" s="30">
        <f>SUM(G60:G73)</f>
        <v>113673267</v>
      </c>
      <c r="H74" s="31">
        <f>SUM(H60:H73)</f>
        <v>113673267</v>
      </c>
      <c r="I74" s="32"/>
      <c r="J74" s="32"/>
    </row>
    <row r="75" spans="1:10" ht="22.5" customHeight="1">
      <c r="A75" s="227" t="s">
        <v>41</v>
      </c>
      <c r="B75" s="227"/>
      <c r="C75" s="227"/>
      <c r="D75" s="227"/>
      <c r="E75" s="227"/>
      <c r="F75" s="227"/>
      <c r="G75" s="227"/>
      <c r="H75" s="227"/>
      <c r="I75" s="227"/>
      <c r="J75" s="227"/>
    </row>
    <row r="76" spans="1:10" ht="31.5" customHeight="1">
      <c r="A76" s="240">
        <v>51</v>
      </c>
      <c r="B76" s="117">
        <v>1</v>
      </c>
      <c r="C76" s="245" t="s">
        <v>179</v>
      </c>
      <c r="D76" s="261" t="s">
        <v>180</v>
      </c>
      <c r="E76" s="250" t="s">
        <v>17</v>
      </c>
      <c r="F76" s="98" t="s">
        <v>42</v>
      </c>
      <c r="G76" s="112">
        <v>2500000</v>
      </c>
      <c r="H76" s="250">
        <f>G76+G77</f>
        <v>3347457</v>
      </c>
      <c r="I76" s="243" t="s">
        <v>274</v>
      </c>
      <c r="J76" s="257"/>
    </row>
    <row r="77" spans="1:10" ht="45" customHeight="1">
      <c r="A77" s="240"/>
      <c r="B77" s="117">
        <v>2</v>
      </c>
      <c r="C77" s="245"/>
      <c r="D77" s="261"/>
      <c r="E77" s="250"/>
      <c r="F77" s="98" t="s">
        <v>151</v>
      </c>
      <c r="G77" s="112">
        <v>847457</v>
      </c>
      <c r="H77" s="250"/>
      <c r="I77" s="243"/>
      <c r="J77" s="257"/>
    </row>
    <row r="78" spans="1:10" s="11" customFormat="1" ht="35.25" customHeight="1">
      <c r="A78" s="240">
        <v>52</v>
      </c>
      <c r="B78" s="71">
        <v>3</v>
      </c>
      <c r="C78" s="245" t="s">
        <v>374</v>
      </c>
      <c r="D78" s="249" t="s">
        <v>329</v>
      </c>
      <c r="E78" s="253" t="s">
        <v>17</v>
      </c>
      <c r="F78" s="98" t="s">
        <v>42</v>
      </c>
      <c r="G78" s="107">
        <v>1000000</v>
      </c>
      <c r="H78" s="250">
        <f>G78+G79</f>
        <v>1360947</v>
      </c>
      <c r="I78" s="249" t="s">
        <v>23</v>
      </c>
      <c r="J78" s="257"/>
    </row>
    <row r="79" spans="1:10" ht="36">
      <c r="A79" s="240"/>
      <c r="B79" s="117">
        <v>4</v>
      </c>
      <c r="C79" s="245"/>
      <c r="D79" s="249"/>
      <c r="E79" s="253"/>
      <c r="F79" s="98" t="s">
        <v>28</v>
      </c>
      <c r="G79" s="112">
        <v>360947</v>
      </c>
      <c r="H79" s="250"/>
      <c r="I79" s="249"/>
      <c r="J79" s="257"/>
    </row>
    <row r="80" spans="1:10" ht="54">
      <c r="A80" s="95">
        <v>53</v>
      </c>
      <c r="B80" s="117">
        <v>5</v>
      </c>
      <c r="C80" s="97" t="s">
        <v>468</v>
      </c>
      <c r="D80" s="103" t="s">
        <v>375</v>
      </c>
      <c r="E80" s="99" t="s">
        <v>11</v>
      </c>
      <c r="F80" s="98" t="s">
        <v>42</v>
      </c>
      <c r="G80" s="112">
        <v>4200000</v>
      </c>
      <c r="H80" s="107">
        <f>G80</f>
        <v>4200000</v>
      </c>
      <c r="I80" s="103" t="s">
        <v>23</v>
      </c>
      <c r="J80" s="113"/>
    </row>
    <row r="81" spans="1:10" s="11" customFormat="1" ht="36">
      <c r="A81" s="95">
        <v>54</v>
      </c>
      <c r="B81" s="71">
        <v>6</v>
      </c>
      <c r="C81" s="97" t="s">
        <v>457</v>
      </c>
      <c r="D81" s="103" t="s">
        <v>180</v>
      </c>
      <c r="E81" s="99" t="s">
        <v>15</v>
      </c>
      <c r="F81" s="98" t="s">
        <v>42</v>
      </c>
      <c r="G81" s="107">
        <v>90000</v>
      </c>
      <c r="H81" s="107">
        <f>G81</f>
        <v>90000</v>
      </c>
      <c r="I81" s="103" t="s">
        <v>16</v>
      </c>
      <c r="J81" s="113"/>
    </row>
    <row r="82" spans="1:10" s="11" customFormat="1" ht="36">
      <c r="A82" s="253">
        <v>55</v>
      </c>
      <c r="B82" s="71">
        <v>7</v>
      </c>
      <c r="C82" s="260" t="s">
        <v>279</v>
      </c>
      <c r="D82" s="268" t="s">
        <v>187</v>
      </c>
      <c r="E82" s="253" t="s">
        <v>17</v>
      </c>
      <c r="F82" s="98" t="s">
        <v>121</v>
      </c>
      <c r="G82" s="112">
        <v>2542372</v>
      </c>
      <c r="H82" s="262">
        <f>G82+G83</f>
        <v>4042372</v>
      </c>
      <c r="I82" s="249" t="s">
        <v>13</v>
      </c>
      <c r="J82" s="275"/>
    </row>
    <row r="83" spans="1:10" s="11" customFormat="1">
      <c r="A83" s="253"/>
      <c r="B83" s="117">
        <v>8</v>
      </c>
      <c r="C83" s="260"/>
      <c r="D83" s="268"/>
      <c r="E83" s="253"/>
      <c r="F83" s="98" t="s">
        <v>42</v>
      </c>
      <c r="G83" s="112">
        <v>1500000</v>
      </c>
      <c r="H83" s="262"/>
      <c r="I83" s="249"/>
      <c r="J83" s="275"/>
    </row>
    <row r="84" spans="1:10" ht="36">
      <c r="A84" s="235">
        <v>56</v>
      </c>
      <c r="B84" s="71">
        <v>9</v>
      </c>
      <c r="C84" s="215" t="s">
        <v>474</v>
      </c>
      <c r="D84" s="215" t="s">
        <v>475</v>
      </c>
      <c r="E84" s="215" t="s">
        <v>15</v>
      </c>
      <c r="F84" s="98" t="s">
        <v>27</v>
      </c>
      <c r="G84" s="112">
        <v>86400</v>
      </c>
      <c r="H84" s="237">
        <f>G84+G85</f>
        <v>566400</v>
      </c>
      <c r="I84" s="215" t="s">
        <v>16</v>
      </c>
      <c r="J84" s="276"/>
    </row>
    <row r="85" spans="1:10" ht="36">
      <c r="A85" s="236"/>
      <c r="B85" s="71">
        <v>10</v>
      </c>
      <c r="C85" s="216"/>
      <c r="D85" s="216"/>
      <c r="E85" s="216"/>
      <c r="F85" s="141" t="s">
        <v>317</v>
      </c>
      <c r="G85" s="151">
        <v>480000</v>
      </c>
      <c r="H85" s="238"/>
      <c r="I85" s="216"/>
      <c r="J85" s="277"/>
    </row>
    <row r="86" spans="1:10" s="11" customFormat="1" ht="27" customHeight="1">
      <c r="A86" s="240">
        <v>57</v>
      </c>
      <c r="B86" s="117">
        <v>11</v>
      </c>
      <c r="C86" s="260" t="s">
        <v>242</v>
      </c>
      <c r="D86" s="261" t="s">
        <v>330</v>
      </c>
      <c r="E86" s="250" t="s">
        <v>392</v>
      </c>
      <c r="F86" s="98" t="s">
        <v>42</v>
      </c>
      <c r="G86" s="112">
        <v>4000000</v>
      </c>
      <c r="H86" s="262">
        <f>G86+G87</f>
        <v>20949152</v>
      </c>
      <c r="I86" s="243" t="s">
        <v>13</v>
      </c>
      <c r="J86" s="252"/>
    </row>
    <row r="87" spans="1:10" s="11" customFormat="1" ht="36">
      <c r="A87" s="240"/>
      <c r="B87" s="117">
        <v>12</v>
      </c>
      <c r="C87" s="260"/>
      <c r="D87" s="261"/>
      <c r="E87" s="250"/>
      <c r="F87" s="98" t="s">
        <v>28</v>
      </c>
      <c r="G87" s="112">
        <v>16949152</v>
      </c>
      <c r="H87" s="262"/>
      <c r="I87" s="243"/>
      <c r="J87" s="252"/>
    </row>
    <row r="88" spans="1:10" s="11" customFormat="1" ht="51" customHeight="1">
      <c r="A88" s="95">
        <v>58</v>
      </c>
      <c r="B88" s="117">
        <v>13</v>
      </c>
      <c r="C88" s="114" t="s">
        <v>407</v>
      </c>
      <c r="D88" s="129" t="s">
        <v>408</v>
      </c>
      <c r="E88" s="107" t="s">
        <v>11</v>
      </c>
      <c r="F88" s="98" t="s">
        <v>309</v>
      </c>
      <c r="G88" s="112">
        <v>1144068</v>
      </c>
      <c r="H88" s="112">
        <f t="shared" ref="H88:H93" si="6">G88</f>
        <v>1144068</v>
      </c>
      <c r="I88" s="98" t="s">
        <v>23</v>
      </c>
      <c r="J88" s="96"/>
    </row>
    <row r="89" spans="1:10" s="11" customFormat="1" ht="42.75" customHeight="1">
      <c r="A89" s="95">
        <v>59</v>
      </c>
      <c r="B89" s="117">
        <v>14</v>
      </c>
      <c r="C89" s="114" t="s">
        <v>331</v>
      </c>
      <c r="D89" s="129" t="s">
        <v>332</v>
      </c>
      <c r="E89" s="107" t="s">
        <v>11</v>
      </c>
      <c r="F89" s="98" t="s">
        <v>122</v>
      </c>
      <c r="G89" s="112">
        <v>1176690</v>
      </c>
      <c r="H89" s="112">
        <f t="shared" si="6"/>
        <v>1176690</v>
      </c>
      <c r="I89" s="98" t="s">
        <v>23</v>
      </c>
      <c r="J89" s="96"/>
    </row>
    <row r="90" spans="1:10" s="11" customFormat="1" ht="51.75" customHeight="1">
      <c r="A90" s="95">
        <v>60</v>
      </c>
      <c r="B90" s="117">
        <v>15</v>
      </c>
      <c r="C90" s="114" t="s">
        <v>409</v>
      </c>
      <c r="D90" s="129" t="s">
        <v>410</v>
      </c>
      <c r="E90" s="107" t="s">
        <v>11</v>
      </c>
      <c r="F90" s="98" t="s">
        <v>309</v>
      </c>
      <c r="G90" s="112">
        <v>2915229</v>
      </c>
      <c r="H90" s="112">
        <f t="shared" si="6"/>
        <v>2915229</v>
      </c>
      <c r="I90" s="98" t="s">
        <v>23</v>
      </c>
      <c r="J90" s="96"/>
    </row>
    <row r="91" spans="1:10" s="11" customFormat="1" ht="45.75" customHeight="1">
      <c r="A91" s="95">
        <v>61</v>
      </c>
      <c r="B91" s="117">
        <v>16</v>
      </c>
      <c r="C91" s="114" t="s">
        <v>411</v>
      </c>
      <c r="D91" s="129" t="s">
        <v>487</v>
      </c>
      <c r="E91" s="107" t="s">
        <v>11</v>
      </c>
      <c r="F91" s="98" t="s">
        <v>309</v>
      </c>
      <c r="G91" s="112">
        <v>156780</v>
      </c>
      <c r="H91" s="112">
        <f t="shared" si="6"/>
        <v>156780</v>
      </c>
      <c r="I91" s="98" t="s">
        <v>16</v>
      </c>
      <c r="J91" s="96"/>
    </row>
    <row r="92" spans="1:10" ht="44.25" customHeight="1">
      <c r="A92" s="95">
        <v>62</v>
      </c>
      <c r="B92" s="72">
        <v>17</v>
      </c>
      <c r="C92" s="114" t="s">
        <v>466</v>
      </c>
      <c r="D92" s="129" t="s">
        <v>275</v>
      </c>
      <c r="E92" s="107" t="s">
        <v>11</v>
      </c>
      <c r="F92" s="103" t="s">
        <v>42</v>
      </c>
      <c r="G92" s="119">
        <v>2000000</v>
      </c>
      <c r="H92" s="119">
        <f t="shared" si="6"/>
        <v>2000000</v>
      </c>
      <c r="I92" s="98" t="s">
        <v>23</v>
      </c>
      <c r="J92" s="113"/>
    </row>
    <row r="93" spans="1:10" ht="42" customHeight="1">
      <c r="A93" s="95">
        <v>63</v>
      </c>
      <c r="B93" s="72">
        <v>18</v>
      </c>
      <c r="C93" s="114" t="s">
        <v>376</v>
      </c>
      <c r="D93" s="129" t="s">
        <v>377</v>
      </c>
      <c r="E93" s="107" t="s">
        <v>11</v>
      </c>
      <c r="F93" s="103" t="s">
        <v>42</v>
      </c>
      <c r="G93" s="119">
        <v>4000000</v>
      </c>
      <c r="H93" s="119">
        <f t="shared" si="6"/>
        <v>4000000</v>
      </c>
      <c r="I93" s="98" t="s">
        <v>23</v>
      </c>
      <c r="J93" s="113"/>
    </row>
    <row r="94" spans="1:10" ht="24" customHeight="1">
      <c r="A94" s="240">
        <v>64</v>
      </c>
      <c r="B94" s="72">
        <v>19</v>
      </c>
      <c r="C94" s="250" t="s">
        <v>150</v>
      </c>
      <c r="D94" s="250" t="s">
        <v>270</v>
      </c>
      <c r="E94" s="250" t="s">
        <v>17</v>
      </c>
      <c r="F94" s="103" t="s">
        <v>42</v>
      </c>
      <c r="G94" s="119">
        <v>160000</v>
      </c>
      <c r="H94" s="250">
        <f>G95+G94</f>
        <v>498983</v>
      </c>
      <c r="I94" s="243" t="s">
        <v>16</v>
      </c>
      <c r="J94" s="257"/>
    </row>
    <row r="95" spans="1:10" s="26" customFormat="1" ht="39" customHeight="1">
      <c r="A95" s="240"/>
      <c r="B95" s="72">
        <v>20</v>
      </c>
      <c r="C95" s="250"/>
      <c r="D95" s="250"/>
      <c r="E95" s="250"/>
      <c r="F95" s="103" t="s">
        <v>28</v>
      </c>
      <c r="G95" s="119">
        <v>338983</v>
      </c>
      <c r="H95" s="250"/>
      <c r="I95" s="243"/>
      <c r="J95" s="257"/>
    </row>
    <row r="96" spans="1:10" s="26" customFormat="1" ht="38.25" customHeight="1">
      <c r="A96" s="95">
        <v>65</v>
      </c>
      <c r="B96" s="117">
        <v>21</v>
      </c>
      <c r="C96" s="76" t="s">
        <v>333</v>
      </c>
      <c r="D96" s="115" t="s">
        <v>334</v>
      </c>
      <c r="E96" s="107" t="s">
        <v>31</v>
      </c>
      <c r="F96" s="103" t="s">
        <v>28</v>
      </c>
      <c r="G96" s="107">
        <v>6779661</v>
      </c>
      <c r="H96" s="107">
        <f>G96</f>
        <v>6779661</v>
      </c>
      <c r="I96" s="103" t="s">
        <v>13</v>
      </c>
      <c r="J96" s="101"/>
    </row>
    <row r="97" spans="1:10" ht="18" customHeight="1">
      <c r="A97" s="230" t="s">
        <v>43</v>
      </c>
      <c r="B97" s="230"/>
      <c r="C97" s="230"/>
      <c r="D97" s="28"/>
      <c r="E97" s="29"/>
      <c r="F97" s="29"/>
      <c r="G97" s="30">
        <f>SUM(G76:G96)</f>
        <v>53227739</v>
      </c>
      <c r="H97" s="31">
        <f>SUM(H76:H96)</f>
        <v>53227739</v>
      </c>
      <c r="I97" s="32"/>
      <c r="J97" s="32"/>
    </row>
    <row r="98" spans="1:10" ht="24" customHeight="1">
      <c r="A98" s="227" t="s">
        <v>44</v>
      </c>
      <c r="B98" s="227"/>
      <c r="C98" s="227"/>
      <c r="D98" s="227"/>
      <c r="E98" s="227"/>
      <c r="F98" s="227"/>
      <c r="G98" s="227"/>
      <c r="H98" s="227"/>
      <c r="I98" s="227"/>
      <c r="J98" s="227"/>
    </row>
    <row r="99" spans="1:10" s="26" customFormat="1" ht="36">
      <c r="A99" s="240">
        <v>66</v>
      </c>
      <c r="B99" s="117">
        <v>1</v>
      </c>
      <c r="C99" s="245" t="s">
        <v>211</v>
      </c>
      <c r="D99" s="240" t="s">
        <v>167</v>
      </c>
      <c r="E99" s="250" t="s">
        <v>11</v>
      </c>
      <c r="F99" s="98" t="s">
        <v>12</v>
      </c>
      <c r="G99" s="94">
        <v>21793497</v>
      </c>
      <c r="H99" s="239">
        <f>G99+G100</f>
        <v>22893497</v>
      </c>
      <c r="I99" s="243" t="s">
        <v>13</v>
      </c>
      <c r="J99" s="259"/>
    </row>
    <row r="100" spans="1:10" s="26" customFormat="1">
      <c r="A100" s="240"/>
      <c r="B100" s="117">
        <v>2</v>
      </c>
      <c r="C100" s="245"/>
      <c r="D100" s="240"/>
      <c r="E100" s="250"/>
      <c r="F100" s="98" t="s">
        <v>307</v>
      </c>
      <c r="G100" s="57">
        <v>1100000</v>
      </c>
      <c r="H100" s="239"/>
      <c r="I100" s="243"/>
      <c r="J100" s="259"/>
    </row>
    <row r="101" spans="1:10" ht="69" customHeight="1">
      <c r="A101" s="161">
        <v>67</v>
      </c>
      <c r="B101" s="162">
        <v>3</v>
      </c>
      <c r="C101" s="159" t="s">
        <v>338</v>
      </c>
      <c r="D101" s="159">
        <v>31418000</v>
      </c>
      <c r="E101" s="161" t="s">
        <v>19</v>
      </c>
      <c r="F101" s="163" t="s">
        <v>21</v>
      </c>
      <c r="G101" s="164">
        <v>36663000</v>
      </c>
      <c r="H101" s="164">
        <f>G101</f>
        <v>36663000</v>
      </c>
      <c r="I101" s="163" t="s">
        <v>13</v>
      </c>
      <c r="J101" s="159" t="s">
        <v>139</v>
      </c>
    </row>
    <row r="102" spans="1:10" s="170" customFormat="1" ht="25.5" customHeight="1">
      <c r="A102" s="253">
        <v>68</v>
      </c>
      <c r="B102" s="71">
        <v>4</v>
      </c>
      <c r="C102" s="249" t="s">
        <v>141</v>
      </c>
      <c r="D102" s="249" t="s">
        <v>158</v>
      </c>
      <c r="E102" s="253" t="s">
        <v>11</v>
      </c>
      <c r="F102" s="141" t="s">
        <v>307</v>
      </c>
      <c r="G102" s="142">
        <v>1100000</v>
      </c>
      <c r="H102" s="254">
        <f>G102+G103</f>
        <v>11534122</v>
      </c>
      <c r="I102" s="249" t="s">
        <v>13</v>
      </c>
      <c r="J102" s="255"/>
    </row>
    <row r="103" spans="1:10" s="170" customFormat="1" ht="36">
      <c r="A103" s="253"/>
      <c r="B103" s="71">
        <v>5</v>
      </c>
      <c r="C103" s="249"/>
      <c r="D103" s="249"/>
      <c r="E103" s="253"/>
      <c r="F103" s="141" t="s">
        <v>12</v>
      </c>
      <c r="G103" s="142">
        <v>10434122</v>
      </c>
      <c r="H103" s="254"/>
      <c r="I103" s="249"/>
      <c r="J103" s="255"/>
    </row>
    <row r="104" spans="1:10" s="170" customFormat="1" ht="36">
      <c r="A104" s="148">
        <v>69</v>
      </c>
      <c r="B104" s="72">
        <v>6</v>
      </c>
      <c r="C104" s="150" t="s">
        <v>339</v>
      </c>
      <c r="D104" s="148" t="s">
        <v>135</v>
      </c>
      <c r="E104" s="148" t="s">
        <v>19</v>
      </c>
      <c r="F104" s="148" t="s">
        <v>21</v>
      </c>
      <c r="G104" s="156">
        <v>24180800</v>
      </c>
      <c r="H104" s="156">
        <f>G104</f>
        <v>24180800</v>
      </c>
      <c r="I104" s="148" t="s">
        <v>13</v>
      </c>
      <c r="J104" s="178" t="s">
        <v>139</v>
      </c>
    </row>
    <row r="105" spans="1:10" ht="43.5" customHeight="1">
      <c r="A105" s="165">
        <v>70</v>
      </c>
      <c r="B105" s="166">
        <v>7</v>
      </c>
      <c r="C105" s="167" t="s">
        <v>259</v>
      </c>
      <c r="D105" s="168" t="s">
        <v>260</v>
      </c>
      <c r="E105" s="168" t="s">
        <v>11</v>
      </c>
      <c r="F105" s="168" t="s">
        <v>21</v>
      </c>
      <c r="G105" s="169">
        <v>12781909</v>
      </c>
      <c r="H105" s="169">
        <f>G105</f>
        <v>12781909</v>
      </c>
      <c r="I105" s="168" t="s">
        <v>13</v>
      </c>
      <c r="J105" s="178"/>
    </row>
    <row r="106" spans="1:10" ht="36">
      <c r="A106" s="240">
        <v>71</v>
      </c>
      <c r="B106" s="201">
        <v>8</v>
      </c>
      <c r="C106" s="245" t="s">
        <v>212</v>
      </c>
      <c r="D106" s="245" t="s">
        <v>225</v>
      </c>
      <c r="E106" s="239" t="s">
        <v>31</v>
      </c>
      <c r="F106" s="181" t="s">
        <v>12</v>
      </c>
      <c r="G106" s="187">
        <v>12770000</v>
      </c>
      <c r="H106" s="239">
        <f>G106+G107</f>
        <v>13770000</v>
      </c>
      <c r="I106" s="243" t="s">
        <v>13</v>
      </c>
      <c r="J106" s="242"/>
    </row>
    <row r="107" spans="1:10" ht="37.5" customHeight="1">
      <c r="A107" s="240"/>
      <c r="B107" s="201">
        <v>9</v>
      </c>
      <c r="C107" s="245"/>
      <c r="D107" s="245"/>
      <c r="E107" s="239"/>
      <c r="F107" s="188" t="s">
        <v>307</v>
      </c>
      <c r="G107" s="57">
        <v>1000000</v>
      </c>
      <c r="H107" s="239"/>
      <c r="I107" s="243"/>
      <c r="J107" s="242"/>
    </row>
    <row r="108" spans="1:10" ht="36">
      <c r="A108" s="240">
        <v>72</v>
      </c>
      <c r="B108" s="201">
        <v>10</v>
      </c>
      <c r="C108" s="245" t="s">
        <v>166</v>
      </c>
      <c r="D108" s="245" t="s">
        <v>46</v>
      </c>
      <c r="E108" s="239" t="s">
        <v>31</v>
      </c>
      <c r="F108" s="181" t="s">
        <v>12</v>
      </c>
      <c r="G108" s="187">
        <v>17850000</v>
      </c>
      <c r="H108" s="239">
        <f>G108+G109</f>
        <v>18150000</v>
      </c>
      <c r="I108" s="243" t="s">
        <v>13</v>
      </c>
      <c r="J108" s="242"/>
    </row>
    <row r="109" spans="1:10" s="2" customFormat="1" ht="36.75" customHeight="1">
      <c r="A109" s="253"/>
      <c r="B109" s="71">
        <v>11</v>
      </c>
      <c r="C109" s="253"/>
      <c r="D109" s="253"/>
      <c r="E109" s="239"/>
      <c r="F109" s="181" t="s">
        <v>307</v>
      </c>
      <c r="G109" s="187">
        <v>300000</v>
      </c>
      <c r="H109" s="254"/>
      <c r="I109" s="243"/>
      <c r="J109" s="242"/>
    </row>
    <row r="110" spans="1:10" s="2" customFormat="1" ht="38.25" customHeight="1">
      <c r="A110" s="240">
        <v>73</v>
      </c>
      <c r="B110" s="201">
        <v>12</v>
      </c>
      <c r="C110" s="245" t="s">
        <v>47</v>
      </c>
      <c r="D110" s="245" t="s">
        <v>129</v>
      </c>
      <c r="E110" s="239" t="s">
        <v>29</v>
      </c>
      <c r="F110" s="181" t="s">
        <v>12</v>
      </c>
      <c r="G110" s="187">
        <v>18400000</v>
      </c>
      <c r="H110" s="239">
        <f>G110+G111</f>
        <v>18770000</v>
      </c>
      <c r="I110" s="243" t="s">
        <v>13</v>
      </c>
      <c r="J110" s="252"/>
    </row>
    <row r="111" spans="1:10" ht="24.75" customHeight="1">
      <c r="A111" s="253"/>
      <c r="B111" s="71">
        <v>13</v>
      </c>
      <c r="C111" s="253"/>
      <c r="D111" s="253"/>
      <c r="E111" s="239"/>
      <c r="F111" s="181" t="s">
        <v>307</v>
      </c>
      <c r="G111" s="187">
        <v>370000</v>
      </c>
      <c r="H111" s="254"/>
      <c r="I111" s="243"/>
      <c r="J111" s="252"/>
    </row>
    <row r="112" spans="1:10" ht="36">
      <c r="A112" s="240">
        <v>74</v>
      </c>
      <c r="B112" s="201">
        <v>14</v>
      </c>
      <c r="C112" s="245" t="s">
        <v>49</v>
      </c>
      <c r="D112" s="245" t="s">
        <v>50</v>
      </c>
      <c r="E112" s="250" t="s">
        <v>31</v>
      </c>
      <c r="F112" s="181" t="s">
        <v>12</v>
      </c>
      <c r="G112" s="187">
        <v>21525000</v>
      </c>
      <c r="H112" s="239">
        <f>G112+G113</f>
        <v>23025000</v>
      </c>
      <c r="I112" s="258" t="s">
        <v>13</v>
      </c>
      <c r="J112" s="242"/>
    </row>
    <row r="113" spans="1:10" ht="26.25" customHeight="1">
      <c r="A113" s="253"/>
      <c r="B113" s="71">
        <v>15</v>
      </c>
      <c r="C113" s="253"/>
      <c r="D113" s="253"/>
      <c r="E113" s="250"/>
      <c r="F113" s="181" t="s">
        <v>307</v>
      </c>
      <c r="G113" s="187">
        <v>1500000</v>
      </c>
      <c r="H113" s="254"/>
      <c r="I113" s="258"/>
      <c r="J113" s="242"/>
    </row>
    <row r="114" spans="1:10" ht="36">
      <c r="A114" s="240">
        <v>75</v>
      </c>
      <c r="B114" s="117">
        <v>16</v>
      </c>
      <c r="C114" s="245" t="s">
        <v>213</v>
      </c>
      <c r="D114" s="245" t="s">
        <v>142</v>
      </c>
      <c r="E114" s="239" t="s">
        <v>29</v>
      </c>
      <c r="F114" s="98" t="s">
        <v>12</v>
      </c>
      <c r="G114" s="94">
        <v>13500000</v>
      </c>
      <c r="H114" s="239">
        <f>G114+G115</f>
        <v>15700000</v>
      </c>
      <c r="I114" s="241" t="s">
        <v>13</v>
      </c>
      <c r="J114" s="259"/>
    </row>
    <row r="115" spans="1:10" s="2" customFormat="1" ht="24" customHeight="1">
      <c r="A115" s="240"/>
      <c r="B115" s="117">
        <v>17</v>
      </c>
      <c r="C115" s="245"/>
      <c r="D115" s="245"/>
      <c r="E115" s="239"/>
      <c r="F115" s="98" t="s">
        <v>307</v>
      </c>
      <c r="G115" s="57">
        <v>2200000</v>
      </c>
      <c r="H115" s="239"/>
      <c r="I115" s="241"/>
      <c r="J115" s="259"/>
    </row>
    <row r="116" spans="1:10" ht="27" customHeight="1">
      <c r="A116" s="240">
        <v>76</v>
      </c>
      <c r="B116" s="117">
        <v>18</v>
      </c>
      <c r="C116" s="245" t="s">
        <v>214</v>
      </c>
      <c r="D116" s="245" t="s">
        <v>130</v>
      </c>
      <c r="E116" s="239" t="s">
        <v>11</v>
      </c>
      <c r="F116" s="98" t="s">
        <v>12</v>
      </c>
      <c r="G116" s="94">
        <v>9800000</v>
      </c>
      <c r="H116" s="239">
        <f>G116+G117</f>
        <v>10700000</v>
      </c>
      <c r="I116" s="243" t="s">
        <v>13</v>
      </c>
      <c r="J116" s="255"/>
    </row>
    <row r="117" spans="1:10" s="2" customFormat="1" ht="24" customHeight="1">
      <c r="A117" s="240"/>
      <c r="B117" s="71">
        <v>19</v>
      </c>
      <c r="C117" s="245"/>
      <c r="D117" s="245"/>
      <c r="E117" s="239"/>
      <c r="F117" s="98" t="s">
        <v>307</v>
      </c>
      <c r="G117" s="57">
        <v>900000</v>
      </c>
      <c r="H117" s="239"/>
      <c r="I117" s="243"/>
      <c r="J117" s="255"/>
    </row>
    <row r="118" spans="1:10" s="2" customFormat="1" ht="70.5" customHeight="1">
      <c r="A118" s="240">
        <v>77</v>
      </c>
      <c r="B118" s="71">
        <v>20</v>
      </c>
      <c r="C118" s="245" t="s">
        <v>373</v>
      </c>
      <c r="D118" s="245" t="s">
        <v>335</v>
      </c>
      <c r="E118" s="239" t="s">
        <v>11</v>
      </c>
      <c r="F118" s="98" t="s">
        <v>12</v>
      </c>
      <c r="G118" s="57">
        <v>5326649</v>
      </c>
      <c r="H118" s="239">
        <f>G118+G119</f>
        <v>6046649</v>
      </c>
      <c r="I118" s="243" t="s">
        <v>13</v>
      </c>
      <c r="J118" s="255"/>
    </row>
    <row r="119" spans="1:10" s="2" customFormat="1" ht="29.25" customHeight="1">
      <c r="A119" s="240"/>
      <c r="B119" s="71">
        <v>21</v>
      </c>
      <c r="C119" s="245"/>
      <c r="D119" s="245"/>
      <c r="E119" s="239"/>
      <c r="F119" s="98" t="s">
        <v>307</v>
      </c>
      <c r="G119" s="57">
        <v>720000</v>
      </c>
      <c r="H119" s="239"/>
      <c r="I119" s="243"/>
      <c r="J119" s="255"/>
    </row>
    <row r="120" spans="1:10" s="2" customFormat="1" ht="57" customHeight="1">
      <c r="A120" s="240">
        <v>78</v>
      </c>
      <c r="B120" s="71">
        <v>22</v>
      </c>
      <c r="C120" s="245" t="s">
        <v>480</v>
      </c>
      <c r="D120" s="245" t="s">
        <v>267</v>
      </c>
      <c r="E120" s="239" t="s">
        <v>19</v>
      </c>
      <c r="F120" s="98" t="s">
        <v>12</v>
      </c>
      <c r="G120" s="57">
        <v>3198000</v>
      </c>
      <c r="H120" s="239">
        <f>G120+G121</f>
        <v>3398000</v>
      </c>
      <c r="I120" s="243" t="s">
        <v>23</v>
      </c>
      <c r="J120" s="255"/>
    </row>
    <row r="121" spans="1:10" s="2" customFormat="1">
      <c r="A121" s="240"/>
      <c r="B121" s="71">
        <v>23</v>
      </c>
      <c r="C121" s="245"/>
      <c r="D121" s="245"/>
      <c r="E121" s="239"/>
      <c r="F121" s="98" t="s">
        <v>307</v>
      </c>
      <c r="G121" s="57">
        <v>200000</v>
      </c>
      <c r="H121" s="239"/>
      <c r="I121" s="243"/>
      <c r="J121" s="255"/>
    </row>
    <row r="122" spans="1:10" s="2" customFormat="1" ht="35.25" customHeight="1">
      <c r="A122" s="240">
        <v>79</v>
      </c>
      <c r="B122" s="71">
        <v>24</v>
      </c>
      <c r="C122" s="245" t="s">
        <v>263</v>
      </c>
      <c r="D122" s="245" t="s">
        <v>264</v>
      </c>
      <c r="E122" s="239" t="s">
        <v>17</v>
      </c>
      <c r="F122" s="98" t="s">
        <v>12</v>
      </c>
      <c r="G122" s="57">
        <v>1213000</v>
      </c>
      <c r="H122" s="239">
        <f>G122+G123</f>
        <v>1433000</v>
      </c>
      <c r="I122" s="243" t="s">
        <v>23</v>
      </c>
      <c r="J122" s="255"/>
    </row>
    <row r="123" spans="1:10" s="2" customFormat="1" ht="21" customHeight="1">
      <c r="A123" s="240"/>
      <c r="B123" s="71">
        <v>25</v>
      </c>
      <c r="C123" s="245"/>
      <c r="D123" s="245"/>
      <c r="E123" s="239"/>
      <c r="F123" s="98" t="s">
        <v>307</v>
      </c>
      <c r="G123" s="57">
        <v>220000</v>
      </c>
      <c r="H123" s="239"/>
      <c r="I123" s="243"/>
      <c r="J123" s="255"/>
    </row>
    <row r="124" spans="1:10" s="2" customFormat="1" ht="36">
      <c r="A124" s="233">
        <v>80</v>
      </c>
      <c r="B124" s="71">
        <v>26</v>
      </c>
      <c r="C124" s="217" t="s">
        <v>461</v>
      </c>
      <c r="D124" s="217" t="s">
        <v>462</v>
      </c>
      <c r="E124" s="221" t="s">
        <v>19</v>
      </c>
      <c r="F124" s="160" t="s">
        <v>12</v>
      </c>
      <c r="G124" s="57">
        <v>1821986</v>
      </c>
      <c r="H124" s="221">
        <f>G124+G125</f>
        <v>1861986</v>
      </c>
      <c r="I124" s="223" t="s">
        <v>23</v>
      </c>
      <c r="J124" s="231"/>
    </row>
    <row r="125" spans="1:10" s="2" customFormat="1" ht="42.75" customHeight="1">
      <c r="A125" s="234"/>
      <c r="B125" s="71">
        <v>27</v>
      </c>
      <c r="C125" s="218"/>
      <c r="D125" s="218"/>
      <c r="E125" s="222"/>
      <c r="F125" s="160" t="s">
        <v>307</v>
      </c>
      <c r="G125" s="57">
        <v>40000</v>
      </c>
      <c r="H125" s="222"/>
      <c r="I125" s="224"/>
      <c r="J125" s="232"/>
    </row>
    <row r="126" spans="1:10">
      <c r="A126" s="253">
        <v>81</v>
      </c>
      <c r="B126" s="71">
        <v>28</v>
      </c>
      <c r="C126" s="249" t="s">
        <v>216</v>
      </c>
      <c r="D126" s="249" t="s">
        <v>215</v>
      </c>
      <c r="E126" s="253" t="s">
        <v>22</v>
      </c>
      <c r="F126" s="98" t="s">
        <v>307</v>
      </c>
      <c r="G126" s="102">
        <v>160000</v>
      </c>
      <c r="H126" s="254">
        <f>G126+G127</f>
        <v>9460518</v>
      </c>
      <c r="I126" s="249" t="s">
        <v>13</v>
      </c>
      <c r="J126" s="252"/>
    </row>
    <row r="127" spans="1:10" ht="33" customHeight="1">
      <c r="A127" s="253"/>
      <c r="B127" s="71">
        <v>29</v>
      </c>
      <c r="C127" s="249"/>
      <c r="D127" s="249"/>
      <c r="E127" s="253"/>
      <c r="F127" s="98" t="s">
        <v>12</v>
      </c>
      <c r="G127" s="102">
        <v>9300518</v>
      </c>
      <c r="H127" s="254"/>
      <c r="I127" s="249"/>
      <c r="J127" s="252"/>
    </row>
    <row r="128" spans="1:10" ht="42" customHeight="1">
      <c r="A128" s="241">
        <v>82</v>
      </c>
      <c r="B128" s="72">
        <v>30</v>
      </c>
      <c r="C128" s="249" t="s">
        <v>336</v>
      </c>
      <c r="D128" s="241" t="s">
        <v>337</v>
      </c>
      <c r="E128" s="253" t="s">
        <v>18</v>
      </c>
      <c r="F128" s="98" t="s">
        <v>307</v>
      </c>
      <c r="G128" s="57">
        <v>130000</v>
      </c>
      <c r="H128" s="287">
        <f>G128+G129</f>
        <v>15878410</v>
      </c>
      <c r="I128" s="241" t="s">
        <v>13</v>
      </c>
      <c r="J128" s="259"/>
    </row>
    <row r="129" spans="1:10" ht="36">
      <c r="A129" s="241"/>
      <c r="B129" s="71">
        <v>31</v>
      </c>
      <c r="C129" s="249"/>
      <c r="D129" s="241"/>
      <c r="E129" s="253"/>
      <c r="F129" s="100" t="s">
        <v>12</v>
      </c>
      <c r="G129" s="102">
        <v>15748410</v>
      </c>
      <c r="H129" s="287"/>
      <c r="I129" s="241"/>
      <c r="J129" s="259"/>
    </row>
    <row r="130" spans="1:10" ht="26.25" customHeight="1">
      <c r="A130" s="240">
        <v>83</v>
      </c>
      <c r="B130" s="117">
        <v>32</v>
      </c>
      <c r="C130" s="245" t="s">
        <v>261</v>
      </c>
      <c r="D130" s="245" t="s">
        <v>262</v>
      </c>
      <c r="E130" s="250" t="s">
        <v>11</v>
      </c>
      <c r="F130" s="98" t="s">
        <v>307</v>
      </c>
      <c r="G130" s="94">
        <v>360000</v>
      </c>
      <c r="H130" s="239">
        <f>G130+G131</f>
        <v>2813271</v>
      </c>
      <c r="I130" s="241" t="s">
        <v>23</v>
      </c>
      <c r="J130" s="242"/>
    </row>
    <row r="131" spans="1:10" ht="36">
      <c r="A131" s="240"/>
      <c r="B131" s="117">
        <v>33</v>
      </c>
      <c r="C131" s="245"/>
      <c r="D131" s="245"/>
      <c r="E131" s="250"/>
      <c r="F131" s="98" t="s">
        <v>12</v>
      </c>
      <c r="G131" s="94">
        <v>2453271</v>
      </c>
      <c r="H131" s="239"/>
      <c r="I131" s="241"/>
      <c r="J131" s="242"/>
    </row>
    <row r="132" spans="1:10" ht="45.75" customHeight="1">
      <c r="A132" s="95">
        <v>84</v>
      </c>
      <c r="B132" s="117">
        <v>34</v>
      </c>
      <c r="C132" s="97" t="s">
        <v>205</v>
      </c>
      <c r="D132" s="97" t="s">
        <v>206</v>
      </c>
      <c r="E132" s="94" t="s">
        <v>15</v>
      </c>
      <c r="F132" s="98" t="s">
        <v>307</v>
      </c>
      <c r="G132" s="57">
        <v>1500000</v>
      </c>
      <c r="H132" s="94">
        <f>G132</f>
        <v>1500000</v>
      </c>
      <c r="I132" s="98" t="s">
        <v>23</v>
      </c>
      <c r="J132" s="108"/>
    </row>
    <row r="133" spans="1:10" ht="42.75" customHeight="1">
      <c r="A133" s="95">
        <v>85</v>
      </c>
      <c r="B133" s="117">
        <v>35</v>
      </c>
      <c r="C133" s="97" t="s">
        <v>51</v>
      </c>
      <c r="D133" s="97" t="s">
        <v>52</v>
      </c>
      <c r="E133" s="94" t="s">
        <v>22</v>
      </c>
      <c r="F133" s="98" t="s">
        <v>12</v>
      </c>
      <c r="G133" s="94">
        <v>6500000</v>
      </c>
      <c r="H133" s="94">
        <f>G133</f>
        <v>6500000</v>
      </c>
      <c r="I133" s="98" t="s">
        <v>13</v>
      </c>
      <c r="J133" s="101"/>
    </row>
    <row r="134" spans="1:10" ht="42.75" customHeight="1">
      <c r="A134" s="80">
        <v>86</v>
      </c>
      <c r="B134" s="91">
        <v>36</v>
      </c>
      <c r="C134" s="66" t="s">
        <v>389</v>
      </c>
      <c r="D134" s="92" t="s">
        <v>135</v>
      </c>
      <c r="E134" s="93" t="s">
        <v>29</v>
      </c>
      <c r="F134" s="84" t="s">
        <v>312</v>
      </c>
      <c r="G134" s="67">
        <v>600000</v>
      </c>
      <c r="H134" s="67">
        <f>G134</f>
        <v>600000</v>
      </c>
      <c r="I134" s="84" t="s">
        <v>16</v>
      </c>
      <c r="J134" s="81"/>
    </row>
    <row r="135" spans="1:10" ht="36">
      <c r="A135" s="235">
        <v>87</v>
      </c>
      <c r="B135" s="214">
        <v>37</v>
      </c>
      <c r="C135" s="215" t="s">
        <v>494</v>
      </c>
      <c r="D135" s="215" t="s">
        <v>45</v>
      </c>
      <c r="E135" s="235" t="s">
        <v>17</v>
      </c>
      <c r="F135" s="213" t="s">
        <v>12</v>
      </c>
      <c r="G135" s="211">
        <v>9000000</v>
      </c>
      <c r="H135" s="298">
        <f>G136+G135</f>
        <v>9200000</v>
      </c>
      <c r="I135" s="300" t="s">
        <v>13</v>
      </c>
      <c r="J135" s="302"/>
    </row>
    <row r="136" spans="1:10">
      <c r="A136" s="236"/>
      <c r="B136" s="214">
        <v>38</v>
      </c>
      <c r="C136" s="216"/>
      <c r="D136" s="216"/>
      <c r="E136" s="236"/>
      <c r="F136" s="210" t="s">
        <v>307</v>
      </c>
      <c r="G136" s="212">
        <v>200000</v>
      </c>
      <c r="H136" s="299"/>
      <c r="I136" s="301"/>
      <c r="J136" s="303"/>
    </row>
    <row r="137" spans="1:10" s="2" customFormat="1" ht="18" customHeight="1">
      <c r="A137" s="230" t="s">
        <v>53</v>
      </c>
      <c r="B137" s="230"/>
      <c r="C137" s="230"/>
      <c r="D137" s="28"/>
      <c r="E137" s="29"/>
      <c r="F137" s="29"/>
      <c r="G137" s="30">
        <f>SUM(G99:G136)</f>
        <v>266860162</v>
      </c>
      <c r="H137" s="30">
        <f>SUM(H99:H135)</f>
        <v>266860162</v>
      </c>
      <c r="I137" s="32"/>
      <c r="J137" s="32"/>
    </row>
    <row r="138" spans="1:10">
      <c r="A138" s="227" t="s">
        <v>54</v>
      </c>
      <c r="B138" s="227"/>
      <c r="C138" s="227"/>
      <c r="D138" s="227"/>
      <c r="E138" s="227"/>
      <c r="F138" s="227"/>
      <c r="G138" s="227"/>
      <c r="H138" s="227"/>
      <c r="I138" s="227"/>
      <c r="J138" s="227"/>
    </row>
    <row r="139" spans="1:10" ht="36">
      <c r="A139" s="98">
        <v>88</v>
      </c>
      <c r="B139" s="117">
        <v>1</v>
      </c>
      <c r="C139" s="97" t="s">
        <v>55</v>
      </c>
      <c r="D139" s="98" t="s">
        <v>56</v>
      </c>
      <c r="E139" s="107" t="s">
        <v>11</v>
      </c>
      <c r="F139" s="98" t="s">
        <v>12</v>
      </c>
      <c r="G139" s="94">
        <v>1500000</v>
      </c>
      <c r="H139" s="94">
        <f>G139</f>
        <v>1500000</v>
      </c>
      <c r="I139" s="98" t="s">
        <v>23</v>
      </c>
      <c r="J139" s="33"/>
    </row>
    <row r="140" spans="1:10" ht="36">
      <c r="A140" s="98">
        <v>89</v>
      </c>
      <c r="B140" s="117">
        <v>2</v>
      </c>
      <c r="C140" s="97" t="s">
        <v>123</v>
      </c>
      <c r="D140" s="98" t="s">
        <v>107</v>
      </c>
      <c r="E140" s="107" t="s">
        <v>20</v>
      </c>
      <c r="F140" s="98" t="s">
        <v>12</v>
      </c>
      <c r="G140" s="94">
        <v>700000</v>
      </c>
      <c r="H140" s="94">
        <f>G140</f>
        <v>700000</v>
      </c>
      <c r="I140" s="98" t="s">
        <v>23</v>
      </c>
      <c r="J140" s="109"/>
    </row>
    <row r="141" spans="1:10" ht="87.75" customHeight="1">
      <c r="A141" s="120">
        <v>90</v>
      </c>
      <c r="B141" s="65">
        <v>3</v>
      </c>
      <c r="C141" s="97" t="s">
        <v>481</v>
      </c>
      <c r="D141" s="95" t="s">
        <v>169</v>
      </c>
      <c r="E141" s="107" t="s">
        <v>17</v>
      </c>
      <c r="F141" s="98" t="s">
        <v>12</v>
      </c>
      <c r="G141" s="94">
        <v>3450000</v>
      </c>
      <c r="H141" s="94">
        <f>G141</f>
        <v>3450000</v>
      </c>
      <c r="I141" s="98" t="s">
        <v>23</v>
      </c>
      <c r="J141" s="109"/>
    </row>
    <row r="142" spans="1:10" ht="39.75" customHeight="1">
      <c r="A142" s="120">
        <v>91</v>
      </c>
      <c r="B142" s="65">
        <v>4</v>
      </c>
      <c r="C142" s="97" t="s">
        <v>190</v>
      </c>
      <c r="D142" s="95" t="s">
        <v>170</v>
      </c>
      <c r="E142" s="107" t="s">
        <v>17</v>
      </c>
      <c r="F142" s="98" t="s">
        <v>12</v>
      </c>
      <c r="G142" s="94">
        <v>800000</v>
      </c>
      <c r="H142" s="94">
        <f t="shared" ref="H142:H151" si="7">G142</f>
        <v>800000</v>
      </c>
      <c r="I142" s="98" t="s">
        <v>23</v>
      </c>
      <c r="J142" s="109"/>
    </row>
    <row r="143" spans="1:10" ht="36">
      <c r="A143" s="120">
        <v>92</v>
      </c>
      <c r="B143" s="65">
        <v>5</v>
      </c>
      <c r="C143" s="52" t="s">
        <v>191</v>
      </c>
      <c r="D143" s="95" t="s">
        <v>124</v>
      </c>
      <c r="E143" s="107" t="s">
        <v>17</v>
      </c>
      <c r="F143" s="98" t="s">
        <v>12</v>
      </c>
      <c r="G143" s="118">
        <v>7500000</v>
      </c>
      <c r="H143" s="94">
        <f t="shared" si="7"/>
        <v>7500000</v>
      </c>
      <c r="I143" s="98" t="s">
        <v>13</v>
      </c>
      <c r="J143" s="109"/>
    </row>
    <row r="144" spans="1:10" s="26" customFormat="1" ht="36">
      <c r="A144" s="120">
        <v>93</v>
      </c>
      <c r="B144" s="65">
        <v>6</v>
      </c>
      <c r="C144" s="66" t="s">
        <v>340</v>
      </c>
      <c r="D144" s="68" t="s">
        <v>341</v>
      </c>
      <c r="E144" s="88" t="s">
        <v>20</v>
      </c>
      <c r="F144" s="84" t="s">
        <v>12</v>
      </c>
      <c r="G144" s="89">
        <v>1500000</v>
      </c>
      <c r="H144" s="89">
        <f>G144</f>
        <v>1500000</v>
      </c>
      <c r="I144" s="84" t="s">
        <v>23</v>
      </c>
      <c r="J144" s="84"/>
    </row>
    <row r="145" spans="1:10" s="2" customFormat="1" ht="33" customHeight="1">
      <c r="A145" s="120">
        <v>94</v>
      </c>
      <c r="B145" s="65">
        <v>7</v>
      </c>
      <c r="C145" s="107" t="s">
        <v>125</v>
      </c>
      <c r="D145" s="53" t="s">
        <v>58</v>
      </c>
      <c r="E145" s="107" t="s">
        <v>20</v>
      </c>
      <c r="F145" s="98" t="s">
        <v>12</v>
      </c>
      <c r="G145" s="94">
        <v>600000</v>
      </c>
      <c r="H145" s="94">
        <f t="shared" si="7"/>
        <v>600000</v>
      </c>
      <c r="I145" s="98" t="s">
        <v>16</v>
      </c>
      <c r="J145" s="96"/>
    </row>
    <row r="146" spans="1:10" s="2" customFormat="1" ht="36">
      <c r="A146" s="120">
        <v>95</v>
      </c>
      <c r="B146" s="65">
        <v>8</v>
      </c>
      <c r="C146" s="97" t="s">
        <v>59</v>
      </c>
      <c r="D146" s="95" t="s">
        <v>300</v>
      </c>
      <c r="E146" s="107" t="s">
        <v>20</v>
      </c>
      <c r="F146" s="98" t="s">
        <v>12</v>
      </c>
      <c r="G146" s="94">
        <v>1000000</v>
      </c>
      <c r="H146" s="94">
        <f t="shared" si="7"/>
        <v>1000000</v>
      </c>
      <c r="I146" s="98" t="s">
        <v>23</v>
      </c>
      <c r="J146" s="96"/>
    </row>
    <row r="147" spans="1:10" ht="36">
      <c r="A147" s="120">
        <v>96</v>
      </c>
      <c r="B147" s="65">
        <v>9</v>
      </c>
      <c r="C147" s="97" t="s">
        <v>108</v>
      </c>
      <c r="D147" s="95" t="s">
        <v>227</v>
      </c>
      <c r="E147" s="107" t="s">
        <v>11</v>
      </c>
      <c r="F147" s="98" t="s">
        <v>12</v>
      </c>
      <c r="G147" s="94">
        <v>3595900</v>
      </c>
      <c r="H147" s="94">
        <f t="shared" si="7"/>
        <v>3595900</v>
      </c>
      <c r="I147" s="98" t="s">
        <v>23</v>
      </c>
      <c r="J147" s="109"/>
    </row>
    <row r="148" spans="1:10" ht="54">
      <c r="A148" s="120">
        <v>97</v>
      </c>
      <c r="B148" s="65">
        <v>10</v>
      </c>
      <c r="C148" s="97" t="s">
        <v>343</v>
      </c>
      <c r="D148" s="95" t="s">
        <v>110</v>
      </c>
      <c r="E148" s="107" t="s">
        <v>11</v>
      </c>
      <c r="F148" s="98" t="s">
        <v>12</v>
      </c>
      <c r="G148" s="94">
        <v>350000</v>
      </c>
      <c r="H148" s="94">
        <f t="shared" si="7"/>
        <v>350000</v>
      </c>
      <c r="I148" s="141" t="s">
        <v>139</v>
      </c>
      <c r="J148" s="98" t="s">
        <v>139</v>
      </c>
    </row>
    <row r="149" spans="1:10" ht="54">
      <c r="A149" s="120">
        <v>98</v>
      </c>
      <c r="B149" s="65">
        <v>11</v>
      </c>
      <c r="C149" s="97" t="s">
        <v>342</v>
      </c>
      <c r="D149" s="95" t="s">
        <v>110</v>
      </c>
      <c r="E149" s="107" t="s">
        <v>20</v>
      </c>
      <c r="F149" s="98" t="s">
        <v>12</v>
      </c>
      <c r="G149" s="94">
        <v>6580000</v>
      </c>
      <c r="H149" s="94">
        <f t="shared" ref="H149" si="8">G149</f>
        <v>6580000</v>
      </c>
      <c r="I149" s="98" t="s">
        <v>13</v>
      </c>
      <c r="J149" s="141" t="s">
        <v>139</v>
      </c>
    </row>
    <row r="150" spans="1:10" ht="52.5" customHeight="1">
      <c r="A150" s="120">
        <v>99</v>
      </c>
      <c r="B150" s="65">
        <v>12</v>
      </c>
      <c r="C150" s="97" t="s">
        <v>207</v>
      </c>
      <c r="D150" s="95" t="s">
        <v>126</v>
      </c>
      <c r="E150" s="107" t="s">
        <v>11</v>
      </c>
      <c r="F150" s="98" t="s">
        <v>12</v>
      </c>
      <c r="G150" s="94">
        <v>1400000</v>
      </c>
      <c r="H150" s="94">
        <f t="shared" si="7"/>
        <v>1400000</v>
      </c>
      <c r="I150" s="98" t="s">
        <v>23</v>
      </c>
      <c r="J150" s="109"/>
    </row>
    <row r="151" spans="1:10" ht="36">
      <c r="A151" s="120">
        <v>100</v>
      </c>
      <c r="B151" s="65">
        <v>13</v>
      </c>
      <c r="C151" s="97" t="s">
        <v>168</v>
      </c>
      <c r="D151" s="95" t="s">
        <v>57</v>
      </c>
      <c r="E151" s="107" t="s">
        <v>11</v>
      </c>
      <c r="F151" s="98" t="s">
        <v>12</v>
      </c>
      <c r="G151" s="94">
        <v>2101000</v>
      </c>
      <c r="H151" s="94">
        <f t="shared" si="7"/>
        <v>2101000</v>
      </c>
      <c r="I151" s="98" t="s">
        <v>23</v>
      </c>
      <c r="J151" s="34"/>
    </row>
    <row r="152" spans="1:10">
      <c r="A152" s="230" t="s">
        <v>60</v>
      </c>
      <c r="B152" s="230"/>
      <c r="C152" s="230"/>
      <c r="D152" s="28"/>
      <c r="E152" s="29"/>
      <c r="F152" s="29"/>
      <c r="G152" s="31">
        <f>SUM(G139:G151)</f>
        <v>31076900</v>
      </c>
      <c r="H152" s="30">
        <f>SUM(H139:H151)</f>
        <v>31076900</v>
      </c>
      <c r="I152" s="32"/>
      <c r="J152" s="32"/>
    </row>
    <row r="153" spans="1:10">
      <c r="A153" s="229" t="s">
        <v>61</v>
      </c>
      <c r="B153" s="229"/>
      <c r="C153" s="229"/>
      <c r="D153" s="35"/>
      <c r="E153" s="36"/>
      <c r="F153" s="36"/>
      <c r="G153" s="37">
        <f>G152+G137+G97+G74+G58</f>
        <v>989189792</v>
      </c>
      <c r="H153" s="38">
        <f>H152+H137+H97+H74+H58</f>
        <v>989189792</v>
      </c>
      <c r="I153" s="39" t="s">
        <v>34</v>
      </c>
      <c r="J153" s="39" t="s">
        <v>34</v>
      </c>
    </row>
    <row r="154" spans="1:10">
      <c r="A154" s="228" t="s">
        <v>62</v>
      </c>
      <c r="B154" s="228"/>
      <c r="C154" s="228"/>
      <c r="D154" s="228"/>
      <c r="E154" s="228"/>
      <c r="F154" s="228"/>
      <c r="G154" s="228"/>
      <c r="H154" s="228"/>
      <c r="I154" s="228"/>
      <c r="J154" s="228"/>
    </row>
    <row r="155" spans="1:10">
      <c r="A155" s="227" t="s">
        <v>63</v>
      </c>
      <c r="B155" s="227"/>
      <c r="C155" s="227"/>
      <c r="D155" s="227"/>
      <c r="E155" s="227"/>
      <c r="F155" s="227"/>
      <c r="G155" s="227"/>
      <c r="H155" s="227"/>
      <c r="I155" s="227"/>
      <c r="J155" s="227"/>
    </row>
    <row r="156" spans="1:10" ht="36" customHeight="1">
      <c r="A156" s="97">
        <v>101</v>
      </c>
      <c r="B156" s="117">
        <v>1</v>
      </c>
      <c r="C156" s="69" t="s">
        <v>247</v>
      </c>
      <c r="D156" s="64" t="s">
        <v>286</v>
      </c>
      <c r="E156" s="64" t="s">
        <v>11</v>
      </c>
      <c r="F156" s="64" t="s">
        <v>310</v>
      </c>
      <c r="G156" s="89">
        <v>2000000</v>
      </c>
      <c r="H156" s="89">
        <f t="shared" ref="H156:H163" si="9">G156</f>
        <v>2000000</v>
      </c>
      <c r="I156" s="62" t="s">
        <v>23</v>
      </c>
      <c r="J156" s="62" t="s">
        <v>210</v>
      </c>
    </row>
    <row r="157" spans="1:10" ht="54" customHeight="1">
      <c r="A157" s="97">
        <v>102</v>
      </c>
      <c r="B157" s="117">
        <v>2</v>
      </c>
      <c r="C157" s="78" t="s">
        <v>412</v>
      </c>
      <c r="D157" s="115" t="s">
        <v>65</v>
      </c>
      <c r="E157" s="115" t="s">
        <v>11</v>
      </c>
      <c r="F157" s="115" t="s">
        <v>310</v>
      </c>
      <c r="G157" s="94">
        <v>8000000</v>
      </c>
      <c r="H157" s="94">
        <f t="shared" si="9"/>
        <v>8000000</v>
      </c>
      <c r="I157" s="98" t="s">
        <v>13</v>
      </c>
      <c r="J157" s="100" t="s">
        <v>210</v>
      </c>
    </row>
    <row r="158" spans="1:10" ht="62.25" customHeight="1">
      <c r="A158" s="97">
        <v>103</v>
      </c>
      <c r="B158" s="117">
        <v>3</v>
      </c>
      <c r="C158" s="78" t="s">
        <v>413</v>
      </c>
      <c r="D158" s="97" t="s">
        <v>415</v>
      </c>
      <c r="E158" s="115" t="s">
        <v>11</v>
      </c>
      <c r="F158" s="115" t="s">
        <v>310</v>
      </c>
      <c r="G158" s="94">
        <v>8000000</v>
      </c>
      <c r="H158" s="94">
        <f t="shared" si="9"/>
        <v>8000000</v>
      </c>
      <c r="I158" s="98" t="s">
        <v>13</v>
      </c>
      <c r="J158" s="100" t="s">
        <v>210</v>
      </c>
    </row>
    <row r="159" spans="1:10" ht="54" customHeight="1">
      <c r="A159" s="97">
        <v>104</v>
      </c>
      <c r="B159" s="117">
        <v>4</v>
      </c>
      <c r="C159" s="78" t="s">
        <v>414</v>
      </c>
      <c r="D159" s="97" t="s">
        <v>415</v>
      </c>
      <c r="E159" s="115" t="s">
        <v>19</v>
      </c>
      <c r="F159" s="115" t="s">
        <v>310</v>
      </c>
      <c r="G159" s="94">
        <v>5000000</v>
      </c>
      <c r="H159" s="94">
        <f t="shared" si="9"/>
        <v>5000000</v>
      </c>
      <c r="I159" s="98" t="s">
        <v>13</v>
      </c>
      <c r="J159" s="100" t="s">
        <v>210</v>
      </c>
    </row>
    <row r="160" spans="1:10" ht="39.75" customHeight="1">
      <c r="A160" s="217">
        <v>105</v>
      </c>
      <c r="B160" s="117">
        <v>5</v>
      </c>
      <c r="C160" s="215" t="s">
        <v>416</v>
      </c>
      <c r="D160" s="217" t="s">
        <v>417</v>
      </c>
      <c r="E160" s="219" t="s">
        <v>11</v>
      </c>
      <c r="F160" s="115" t="s">
        <v>310</v>
      </c>
      <c r="G160" s="94">
        <v>3000000</v>
      </c>
      <c r="H160" s="221">
        <f>G160+G161</f>
        <v>4101695</v>
      </c>
      <c r="I160" s="223" t="s">
        <v>23</v>
      </c>
      <c r="J160" s="225" t="s">
        <v>210</v>
      </c>
    </row>
    <row r="161" spans="1:10" ht="52.5" customHeight="1">
      <c r="A161" s="218"/>
      <c r="B161" s="154">
        <v>6</v>
      </c>
      <c r="C161" s="216"/>
      <c r="D161" s="218"/>
      <c r="E161" s="220"/>
      <c r="F161" s="146" t="s">
        <v>12</v>
      </c>
      <c r="G161" s="145">
        <v>1101695</v>
      </c>
      <c r="H161" s="222"/>
      <c r="I161" s="224"/>
      <c r="J161" s="226"/>
    </row>
    <row r="162" spans="1:10" ht="36">
      <c r="A162" s="180">
        <v>106</v>
      </c>
      <c r="B162" s="117">
        <v>7</v>
      </c>
      <c r="C162" s="103" t="s">
        <v>418</v>
      </c>
      <c r="D162" s="115" t="s">
        <v>301</v>
      </c>
      <c r="E162" s="61" t="s">
        <v>29</v>
      </c>
      <c r="F162" s="61" t="s">
        <v>310</v>
      </c>
      <c r="G162" s="139">
        <v>700000</v>
      </c>
      <c r="H162" s="139">
        <f t="shared" si="9"/>
        <v>700000</v>
      </c>
      <c r="I162" s="140" t="s">
        <v>23</v>
      </c>
      <c r="J162" s="140" t="s">
        <v>210</v>
      </c>
    </row>
    <row r="163" spans="1:10" ht="36">
      <c r="A163" s="180">
        <v>107</v>
      </c>
      <c r="B163" s="117">
        <v>8</v>
      </c>
      <c r="C163" s="85" t="s">
        <v>344</v>
      </c>
      <c r="D163" s="85" t="s">
        <v>345</v>
      </c>
      <c r="E163" s="64" t="s">
        <v>18</v>
      </c>
      <c r="F163" s="98" t="s">
        <v>12</v>
      </c>
      <c r="G163" s="89">
        <v>847457</v>
      </c>
      <c r="H163" s="89">
        <f t="shared" si="9"/>
        <v>847457</v>
      </c>
      <c r="I163" s="62" t="s">
        <v>23</v>
      </c>
      <c r="J163" s="100" t="s">
        <v>210</v>
      </c>
    </row>
    <row r="164" spans="1:10" ht="66" customHeight="1">
      <c r="A164" s="179">
        <v>108</v>
      </c>
      <c r="B164" s="117">
        <v>9</v>
      </c>
      <c r="C164" s="85" t="s">
        <v>347</v>
      </c>
      <c r="D164" s="85" t="s">
        <v>346</v>
      </c>
      <c r="E164" s="106" t="s">
        <v>29</v>
      </c>
      <c r="F164" s="98" t="s">
        <v>12</v>
      </c>
      <c r="G164" s="107">
        <v>1101694</v>
      </c>
      <c r="H164" s="94">
        <f t="shared" ref="H164" si="10">G164</f>
        <v>1101694</v>
      </c>
      <c r="I164" s="98" t="s">
        <v>23</v>
      </c>
      <c r="J164" s="100" t="s">
        <v>210</v>
      </c>
    </row>
    <row r="165" spans="1:10" ht="54.75" customHeight="1">
      <c r="A165" s="180">
        <v>109</v>
      </c>
      <c r="B165" s="71">
        <v>10</v>
      </c>
      <c r="C165" s="103" t="s">
        <v>348</v>
      </c>
      <c r="D165" s="99" t="s">
        <v>66</v>
      </c>
      <c r="E165" s="106" t="s">
        <v>17</v>
      </c>
      <c r="F165" s="98" t="s">
        <v>12</v>
      </c>
      <c r="G165" s="107">
        <v>423728</v>
      </c>
      <c r="H165" s="107">
        <f>G165</f>
        <v>423728</v>
      </c>
      <c r="I165" s="98" t="s">
        <v>16</v>
      </c>
      <c r="J165" s="100" t="s">
        <v>210</v>
      </c>
    </row>
    <row r="166" spans="1:10" ht="54.75" customHeight="1">
      <c r="A166" s="99">
        <v>110</v>
      </c>
      <c r="B166" s="71">
        <v>11</v>
      </c>
      <c r="C166" s="103" t="s">
        <v>218</v>
      </c>
      <c r="D166" s="103" t="s">
        <v>159</v>
      </c>
      <c r="E166" s="106" t="s">
        <v>15</v>
      </c>
      <c r="F166" s="98" t="s">
        <v>307</v>
      </c>
      <c r="G166" s="107">
        <v>1000000</v>
      </c>
      <c r="H166" s="107">
        <f>G166</f>
        <v>1000000</v>
      </c>
      <c r="I166" s="98" t="s">
        <v>23</v>
      </c>
      <c r="J166" s="103" t="s">
        <v>210</v>
      </c>
    </row>
    <row r="167" spans="1:10" ht="74.25" customHeight="1">
      <c r="A167" s="179">
        <v>111</v>
      </c>
      <c r="B167" s="117">
        <v>12</v>
      </c>
      <c r="C167" s="97" t="s">
        <v>349</v>
      </c>
      <c r="D167" s="97" t="s">
        <v>64</v>
      </c>
      <c r="E167" s="106" t="s">
        <v>31</v>
      </c>
      <c r="F167" s="98" t="s">
        <v>12</v>
      </c>
      <c r="G167" s="107">
        <v>508474</v>
      </c>
      <c r="H167" s="107">
        <f>G167</f>
        <v>508474</v>
      </c>
      <c r="I167" s="98" t="s">
        <v>16</v>
      </c>
      <c r="J167" s="104" t="s">
        <v>210</v>
      </c>
    </row>
    <row r="168" spans="1:10" ht="62.25" customHeight="1">
      <c r="A168" s="95">
        <v>112</v>
      </c>
      <c r="B168" s="117">
        <v>13</v>
      </c>
      <c r="C168" s="97" t="s">
        <v>282</v>
      </c>
      <c r="D168" s="97" t="s">
        <v>64</v>
      </c>
      <c r="E168" s="106" t="s">
        <v>15</v>
      </c>
      <c r="F168" s="98" t="s">
        <v>309</v>
      </c>
      <c r="G168" s="107">
        <v>2542374</v>
      </c>
      <c r="H168" s="107">
        <f>G168</f>
        <v>2542374</v>
      </c>
      <c r="I168" s="98" t="s">
        <v>23</v>
      </c>
      <c r="J168" s="104" t="s">
        <v>221</v>
      </c>
    </row>
    <row r="169" spans="1:10" ht="36">
      <c r="A169" s="240">
        <v>113</v>
      </c>
      <c r="B169" s="117">
        <v>14</v>
      </c>
      <c r="C169" s="245" t="s">
        <v>241</v>
      </c>
      <c r="D169" s="245" t="s">
        <v>208</v>
      </c>
      <c r="E169" s="248" t="s">
        <v>15</v>
      </c>
      <c r="F169" s="98" t="s">
        <v>12</v>
      </c>
      <c r="G169" s="107">
        <v>5762712</v>
      </c>
      <c r="H169" s="250">
        <f>G169+G170</f>
        <v>9062712</v>
      </c>
      <c r="I169" s="243" t="s">
        <v>13</v>
      </c>
      <c r="J169" s="244" t="s">
        <v>210</v>
      </c>
    </row>
    <row r="170" spans="1:10">
      <c r="A170" s="240"/>
      <c r="B170" s="117">
        <v>15</v>
      </c>
      <c r="C170" s="245"/>
      <c r="D170" s="245"/>
      <c r="E170" s="248"/>
      <c r="F170" s="98" t="s">
        <v>307</v>
      </c>
      <c r="G170" s="107">
        <v>3300000</v>
      </c>
      <c r="H170" s="250"/>
      <c r="I170" s="243"/>
      <c r="J170" s="244"/>
    </row>
    <row r="171" spans="1:10" ht="36">
      <c r="A171" s="95">
        <v>114</v>
      </c>
      <c r="B171" s="117">
        <v>16</v>
      </c>
      <c r="C171" s="97" t="s">
        <v>482</v>
      </c>
      <c r="D171" s="85" t="s">
        <v>350</v>
      </c>
      <c r="E171" s="106" t="s">
        <v>11</v>
      </c>
      <c r="F171" s="98" t="s">
        <v>12</v>
      </c>
      <c r="G171" s="119">
        <v>101695</v>
      </c>
      <c r="H171" s="107">
        <f>G171</f>
        <v>101695</v>
      </c>
      <c r="I171" s="98" t="s">
        <v>16</v>
      </c>
      <c r="J171" s="108"/>
    </row>
    <row r="172" spans="1:10" s="2" customFormat="1" ht="39" customHeight="1">
      <c r="A172" s="95">
        <v>115</v>
      </c>
      <c r="B172" s="117">
        <v>17</v>
      </c>
      <c r="C172" s="97" t="s">
        <v>219</v>
      </c>
      <c r="D172" s="97" t="s">
        <v>288</v>
      </c>
      <c r="E172" s="106" t="s">
        <v>22</v>
      </c>
      <c r="F172" s="98" t="s">
        <v>307</v>
      </c>
      <c r="G172" s="107">
        <v>100000</v>
      </c>
      <c r="H172" s="107">
        <f t="shared" ref="H172" si="11">G172</f>
        <v>100000</v>
      </c>
      <c r="I172" s="98" t="s">
        <v>16</v>
      </c>
      <c r="J172" s="54" t="s">
        <v>139</v>
      </c>
    </row>
    <row r="173" spans="1:10">
      <c r="A173" s="230" t="s">
        <v>68</v>
      </c>
      <c r="B173" s="230"/>
      <c r="C173" s="230"/>
      <c r="D173" s="28"/>
      <c r="E173" s="29"/>
      <c r="F173" s="29"/>
      <c r="G173" s="31">
        <f>SUM(G156:G172)</f>
        <v>43489829</v>
      </c>
      <c r="H173" s="30">
        <f>SUM(H156:H172)</f>
        <v>43489829</v>
      </c>
      <c r="I173" s="32"/>
      <c r="J173" s="40"/>
    </row>
    <row r="174" spans="1:10">
      <c r="A174" s="227" t="s">
        <v>69</v>
      </c>
      <c r="B174" s="227"/>
      <c r="C174" s="227"/>
      <c r="D174" s="227"/>
      <c r="E174" s="227"/>
      <c r="F174" s="227"/>
      <c r="G174" s="227"/>
      <c r="H174" s="227"/>
      <c r="I174" s="227"/>
      <c r="J174" s="227"/>
    </row>
    <row r="175" spans="1:10" ht="45.75" customHeight="1">
      <c r="A175" s="95">
        <v>116</v>
      </c>
      <c r="B175" s="117">
        <v>1</v>
      </c>
      <c r="C175" s="97" t="s">
        <v>70</v>
      </c>
      <c r="D175" s="97" t="s">
        <v>71</v>
      </c>
      <c r="E175" s="97" t="s">
        <v>31</v>
      </c>
      <c r="F175" s="98" t="s">
        <v>12</v>
      </c>
      <c r="G175" s="107">
        <v>238095238</v>
      </c>
      <c r="H175" s="107">
        <f>G175</f>
        <v>238095238</v>
      </c>
      <c r="I175" s="98" t="s">
        <v>13</v>
      </c>
      <c r="J175" s="109"/>
    </row>
    <row r="176" spans="1:10" ht="28.5" customHeight="1">
      <c r="A176" s="240">
        <v>117</v>
      </c>
      <c r="B176" s="117">
        <v>2</v>
      </c>
      <c r="C176" s="245" t="s">
        <v>193</v>
      </c>
      <c r="D176" s="245" t="s">
        <v>72</v>
      </c>
      <c r="E176" s="249" t="s">
        <v>31</v>
      </c>
      <c r="F176" s="98" t="s">
        <v>311</v>
      </c>
      <c r="G176" s="107">
        <v>750000</v>
      </c>
      <c r="H176" s="250">
        <f>G176+G177</f>
        <v>19797619</v>
      </c>
      <c r="I176" s="243" t="s">
        <v>131</v>
      </c>
      <c r="J176" s="264"/>
    </row>
    <row r="177" spans="1:10" ht="48" customHeight="1">
      <c r="A177" s="240"/>
      <c r="B177" s="117">
        <v>3</v>
      </c>
      <c r="C177" s="245"/>
      <c r="D177" s="245"/>
      <c r="E177" s="249"/>
      <c r="F177" s="98" t="s">
        <v>12</v>
      </c>
      <c r="G177" s="107">
        <v>19047619</v>
      </c>
      <c r="H177" s="250"/>
      <c r="I177" s="243"/>
      <c r="J177" s="264"/>
    </row>
    <row r="178" spans="1:10" ht="72">
      <c r="A178" s="95">
        <v>118</v>
      </c>
      <c r="B178" s="117">
        <v>4</v>
      </c>
      <c r="C178" s="97" t="s">
        <v>464</v>
      </c>
      <c r="D178" s="97" t="s">
        <v>171</v>
      </c>
      <c r="E178" s="54" t="s">
        <v>31</v>
      </c>
      <c r="F178" s="98" t="s">
        <v>12</v>
      </c>
      <c r="G178" s="107">
        <v>10000000</v>
      </c>
      <c r="H178" s="107">
        <f>G178</f>
        <v>10000000</v>
      </c>
      <c r="I178" s="98" t="s">
        <v>131</v>
      </c>
      <c r="J178" s="103" t="s">
        <v>483</v>
      </c>
    </row>
    <row r="179" spans="1:10" ht="36">
      <c r="A179" s="95">
        <v>119</v>
      </c>
      <c r="B179" s="117">
        <v>5</v>
      </c>
      <c r="C179" s="97" t="s">
        <v>148</v>
      </c>
      <c r="D179" s="97" t="s">
        <v>171</v>
      </c>
      <c r="E179" s="54" t="s">
        <v>31</v>
      </c>
      <c r="F179" s="98" t="s">
        <v>311</v>
      </c>
      <c r="G179" s="107">
        <v>4000000</v>
      </c>
      <c r="H179" s="107">
        <f>G179</f>
        <v>4000000</v>
      </c>
      <c r="I179" s="98" t="s">
        <v>23</v>
      </c>
      <c r="J179" s="96"/>
    </row>
    <row r="180" spans="1:10" ht="40.5" customHeight="1">
      <c r="A180" s="95">
        <v>120</v>
      </c>
      <c r="B180" s="117">
        <v>6</v>
      </c>
      <c r="C180" s="97" t="s">
        <v>153</v>
      </c>
      <c r="D180" s="97" t="s">
        <v>172</v>
      </c>
      <c r="E180" s="54" t="s">
        <v>248</v>
      </c>
      <c r="F180" s="98" t="s">
        <v>12</v>
      </c>
      <c r="G180" s="107">
        <v>254237</v>
      </c>
      <c r="H180" s="107">
        <f>G180</f>
        <v>254237</v>
      </c>
      <c r="I180" s="98" t="s">
        <v>16</v>
      </c>
      <c r="J180" s="99" t="s">
        <v>139</v>
      </c>
    </row>
    <row r="181" spans="1:10" ht="22.5" customHeight="1">
      <c r="A181" s="230" t="s">
        <v>73</v>
      </c>
      <c r="B181" s="230"/>
      <c r="C181" s="230"/>
      <c r="D181" s="28"/>
      <c r="E181" s="29"/>
      <c r="F181" s="29"/>
      <c r="G181" s="30">
        <f>SUM(G175:G180)</f>
        <v>272147094</v>
      </c>
      <c r="H181" s="30">
        <f>SUM(H175:H180)</f>
        <v>272147094</v>
      </c>
      <c r="I181" s="32"/>
      <c r="J181" s="40"/>
    </row>
    <row r="182" spans="1:10" ht="22.5" customHeight="1">
      <c r="A182" s="227" t="s">
        <v>74</v>
      </c>
      <c r="B182" s="227"/>
      <c r="C182" s="227"/>
      <c r="D182" s="227"/>
      <c r="E182" s="227"/>
      <c r="F182" s="227"/>
      <c r="G182" s="227"/>
      <c r="H182" s="227"/>
      <c r="I182" s="227"/>
      <c r="J182" s="227"/>
    </row>
    <row r="183" spans="1:10" ht="45" customHeight="1">
      <c r="A183" s="95">
        <v>121</v>
      </c>
      <c r="B183" s="117">
        <v>1</v>
      </c>
      <c r="C183" s="97" t="s">
        <v>358</v>
      </c>
      <c r="D183" s="97" t="s">
        <v>351</v>
      </c>
      <c r="E183" s="106" t="s">
        <v>17</v>
      </c>
      <c r="F183" s="98" t="s">
        <v>28</v>
      </c>
      <c r="G183" s="107">
        <v>847457</v>
      </c>
      <c r="H183" s="107">
        <f t="shared" ref="H183:H188" si="12">G183</f>
        <v>847457</v>
      </c>
      <c r="I183" s="98" t="s">
        <v>23</v>
      </c>
      <c r="J183" s="104"/>
    </row>
    <row r="184" spans="1:10" ht="38.25" customHeight="1">
      <c r="A184" s="95">
        <v>122</v>
      </c>
      <c r="B184" s="117">
        <v>2</v>
      </c>
      <c r="C184" s="97" t="s">
        <v>352</v>
      </c>
      <c r="D184" s="97" t="s">
        <v>268</v>
      </c>
      <c r="E184" s="106" t="s">
        <v>17</v>
      </c>
      <c r="F184" s="98" t="s">
        <v>28</v>
      </c>
      <c r="G184" s="107">
        <v>232203</v>
      </c>
      <c r="H184" s="107">
        <f t="shared" si="12"/>
        <v>232203</v>
      </c>
      <c r="I184" s="98" t="s">
        <v>16</v>
      </c>
      <c r="J184" s="104"/>
    </row>
    <row r="185" spans="1:10" ht="54.75" customHeight="1">
      <c r="A185" s="95">
        <v>123</v>
      </c>
      <c r="B185" s="117">
        <v>3</v>
      </c>
      <c r="C185" s="97" t="s">
        <v>353</v>
      </c>
      <c r="D185" s="97" t="s">
        <v>268</v>
      </c>
      <c r="E185" s="106" t="s">
        <v>11</v>
      </c>
      <c r="F185" s="98" t="s">
        <v>28</v>
      </c>
      <c r="G185" s="107">
        <v>508474</v>
      </c>
      <c r="H185" s="107">
        <f t="shared" si="12"/>
        <v>508474</v>
      </c>
      <c r="I185" s="98" t="s">
        <v>16</v>
      </c>
      <c r="J185" s="104"/>
    </row>
    <row r="186" spans="1:10" ht="54" customHeight="1">
      <c r="A186" s="95">
        <v>124</v>
      </c>
      <c r="B186" s="117">
        <v>4</v>
      </c>
      <c r="C186" s="97" t="s">
        <v>354</v>
      </c>
      <c r="D186" s="97" t="s">
        <v>268</v>
      </c>
      <c r="E186" s="106" t="s">
        <v>29</v>
      </c>
      <c r="F186" s="98" t="s">
        <v>28</v>
      </c>
      <c r="G186" s="107">
        <v>166271183</v>
      </c>
      <c r="H186" s="107">
        <f t="shared" si="12"/>
        <v>166271183</v>
      </c>
      <c r="I186" s="98" t="s">
        <v>13</v>
      </c>
      <c r="J186" s="108"/>
    </row>
    <row r="187" spans="1:10" ht="43.5" customHeight="1">
      <c r="A187" s="80">
        <v>125</v>
      </c>
      <c r="B187" s="91">
        <v>5</v>
      </c>
      <c r="C187" s="85" t="s">
        <v>387</v>
      </c>
      <c r="D187" s="80" t="s">
        <v>388</v>
      </c>
      <c r="E187" s="80" t="s">
        <v>11</v>
      </c>
      <c r="F187" s="84" t="s">
        <v>42</v>
      </c>
      <c r="G187" s="86">
        <v>2000000</v>
      </c>
      <c r="H187" s="86">
        <f t="shared" si="12"/>
        <v>2000000</v>
      </c>
      <c r="I187" s="84" t="s">
        <v>23</v>
      </c>
      <c r="J187" s="85" t="s">
        <v>139</v>
      </c>
    </row>
    <row r="188" spans="1:10" s="2" customFormat="1" ht="59.25" customHeight="1">
      <c r="A188" s="99">
        <v>126</v>
      </c>
      <c r="B188" s="71">
        <v>6</v>
      </c>
      <c r="C188" s="103" t="s">
        <v>386</v>
      </c>
      <c r="D188" s="103" t="s">
        <v>488</v>
      </c>
      <c r="E188" s="99" t="s">
        <v>17</v>
      </c>
      <c r="F188" s="98" t="s">
        <v>42</v>
      </c>
      <c r="G188" s="107">
        <v>2000000</v>
      </c>
      <c r="H188" s="107">
        <f t="shared" si="12"/>
        <v>2000000</v>
      </c>
      <c r="I188" s="98" t="s">
        <v>23</v>
      </c>
      <c r="J188" s="103" t="s">
        <v>139</v>
      </c>
    </row>
    <row r="189" spans="1:10" ht="36">
      <c r="A189" s="95">
        <v>127</v>
      </c>
      <c r="B189" s="117">
        <v>7</v>
      </c>
      <c r="C189" s="97" t="s">
        <v>467</v>
      </c>
      <c r="D189" s="97" t="s">
        <v>378</v>
      </c>
      <c r="E189" s="99" t="s">
        <v>17</v>
      </c>
      <c r="F189" s="98" t="s">
        <v>42</v>
      </c>
      <c r="G189" s="107">
        <v>120000</v>
      </c>
      <c r="H189" s="107">
        <f t="shared" ref="H189" si="13">G189</f>
        <v>120000</v>
      </c>
      <c r="I189" s="98" t="s">
        <v>16</v>
      </c>
      <c r="J189" s="98"/>
    </row>
    <row r="190" spans="1:10" ht="36">
      <c r="A190" s="95">
        <v>128</v>
      </c>
      <c r="B190" s="117">
        <v>8</v>
      </c>
      <c r="C190" s="97" t="s">
        <v>379</v>
      </c>
      <c r="D190" s="97" t="s">
        <v>380</v>
      </c>
      <c r="E190" s="99" t="s">
        <v>11</v>
      </c>
      <c r="F190" s="98" t="s">
        <v>42</v>
      </c>
      <c r="G190" s="107">
        <v>1000000</v>
      </c>
      <c r="H190" s="107">
        <f>G190</f>
        <v>1000000</v>
      </c>
      <c r="I190" s="98" t="s">
        <v>23</v>
      </c>
      <c r="J190" s="98" t="s">
        <v>139</v>
      </c>
    </row>
    <row r="191" spans="1:10" s="2" customFormat="1" ht="59.25" customHeight="1">
      <c r="A191" s="80">
        <v>129</v>
      </c>
      <c r="B191" s="91">
        <v>9</v>
      </c>
      <c r="C191" s="85" t="s">
        <v>381</v>
      </c>
      <c r="D191" s="85" t="s">
        <v>382</v>
      </c>
      <c r="E191" s="80" t="s">
        <v>11</v>
      </c>
      <c r="F191" s="84" t="s">
        <v>42</v>
      </c>
      <c r="G191" s="86">
        <v>2000000</v>
      </c>
      <c r="H191" s="86">
        <f>G191</f>
        <v>2000000</v>
      </c>
      <c r="I191" s="84" t="s">
        <v>23</v>
      </c>
      <c r="J191" s="85" t="s">
        <v>139</v>
      </c>
    </row>
    <row r="192" spans="1:10" ht="54">
      <c r="A192" s="90">
        <v>130</v>
      </c>
      <c r="B192" s="83">
        <v>10</v>
      </c>
      <c r="C192" s="87" t="s">
        <v>383</v>
      </c>
      <c r="D192" s="87" t="s">
        <v>136</v>
      </c>
      <c r="E192" s="80" t="s">
        <v>19</v>
      </c>
      <c r="F192" s="84" t="s">
        <v>42</v>
      </c>
      <c r="G192" s="86">
        <v>400000</v>
      </c>
      <c r="H192" s="86">
        <f t="shared" ref="H192" si="14">G192</f>
        <v>400000</v>
      </c>
      <c r="I192" s="84" t="s">
        <v>16</v>
      </c>
      <c r="J192" s="84" t="s">
        <v>139</v>
      </c>
    </row>
    <row r="193" spans="1:10" s="26" customFormat="1" ht="68.25" customHeight="1">
      <c r="A193" s="95">
        <v>131</v>
      </c>
      <c r="B193" s="117">
        <v>11</v>
      </c>
      <c r="C193" s="97" t="s">
        <v>384</v>
      </c>
      <c r="D193" s="87" t="s">
        <v>136</v>
      </c>
      <c r="E193" s="99" t="s">
        <v>11</v>
      </c>
      <c r="F193" s="98" t="s">
        <v>42</v>
      </c>
      <c r="G193" s="107">
        <v>3600000</v>
      </c>
      <c r="H193" s="107">
        <f t="shared" ref="H193:H195" si="15">G193</f>
        <v>3600000</v>
      </c>
      <c r="I193" s="98" t="s">
        <v>23</v>
      </c>
      <c r="J193" s="84" t="s">
        <v>139</v>
      </c>
    </row>
    <row r="194" spans="1:10" ht="57" customHeight="1">
      <c r="A194" s="95">
        <v>132</v>
      </c>
      <c r="B194" s="117">
        <v>12</v>
      </c>
      <c r="C194" s="97" t="s">
        <v>281</v>
      </c>
      <c r="D194" s="95" t="s">
        <v>269</v>
      </c>
      <c r="E194" s="105" t="s">
        <v>11</v>
      </c>
      <c r="F194" s="98" t="s">
        <v>309</v>
      </c>
      <c r="G194" s="107">
        <v>466102</v>
      </c>
      <c r="H194" s="107">
        <f t="shared" si="15"/>
        <v>466102</v>
      </c>
      <c r="I194" s="98" t="s">
        <v>16</v>
      </c>
      <c r="J194" s="27"/>
    </row>
    <row r="195" spans="1:10" s="26" customFormat="1" ht="58.5" customHeight="1">
      <c r="A195" s="95">
        <v>133</v>
      </c>
      <c r="B195" s="117">
        <v>13</v>
      </c>
      <c r="C195" s="97" t="s">
        <v>393</v>
      </c>
      <c r="D195" s="87" t="s">
        <v>385</v>
      </c>
      <c r="E195" s="99" t="s">
        <v>17</v>
      </c>
      <c r="F195" s="98" t="s">
        <v>42</v>
      </c>
      <c r="G195" s="107">
        <v>300000</v>
      </c>
      <c r="H195" s="107">
        <f t="shared" si="15"/>
        <v>300000</v>
      </c>
      <c r="I195" s="98" t="s">
        <v>16</v>
      </c>
      <c r="J195" s="98"/>
    </row>
    <row r="196" spans="1:10" ht="36">
      <c r="A196" s="240">
        <v>134</v>
      </c>
      <c r="B196" s="117">
        <v>14</v>
      </c>
      <c r="C196" s="245" t="s">
        <v>76</v>
      </c>
      <c r="D196" s="246" t="s">
        <v>127</v>
      </c>
      <c r="E196" s="247" t="s">
        <v>17</v>
      </c>
      <c r="F196" s="98" t="s">
        <v>122</v>
      </c>
      <c r="G196" s="107">
        <v>1694915</v>
      </c>
      <c r="H196" s="250">
        <f>G196+G197</f>
        <v>2094915</v>
      </c>
      <c r="I196" s="243" t="s">
        <v>23</v>
      </c>
      <c r="J196" s="243" t="s">
        <v>139</v>
      </c>
    </row>
    <row r="197" spans="1:10" ht="28.5" customHeight="1">
      <c r="A197" s="240"/>
      <c r="B197" s="117">
        <v>15</v>
      </c>
      <c r="C197" s="245"/>
      <c r="D197" s="246"/>
      <c r="E197" s="247"/>
      <c r="F197" s="98" t="s">
        <v>311</v>
      </c>
      <c r="G197" s="107">
        <v>400000</v>
      </c>
      <c r="H197" s="250"/>
      <c r="I197" s="243"/>
      <c r="J197" s="243"/>
    </row>
    <row r="198" spans="1:10">
      <c r="A198" s="240">
        <v>135</v>
      </c>
      <c r="B198" s="117">
        <v>16</v>
      </c>
      <c r="C198" s="247" t="s">
        <v>360</v>
      </c>
      <c r="D198" s="251" t="s">
        <v>75</v>
      </c>
      <c r="E198" s="247" t="s">
        <v>11</v>
      </c>
      <c r="F198" s="98" t="s">
        <v>42</v>
      </c>
      <c r="G198" s="107">
        <v>4840000</v>
      </c>
      <c r="H198" s="250">
        <f>G199+G198</f>
        <v>6263728</v>
      </c>
      <c r="I198" s="243" t="s">
        <v>13</v>
      </c>
      <c r="J198" s="243" t="s">
        <v>139</v>
      </c>
    </row>
    <row r="199" spans="1:10" ht="39.75" customHeight="1">
      <c r="A199" s="240"/>
      <c r="B199" s="117">
        <v>17</v>
      </c>
      <c r="C199" s="247"/>
      <c r="D199" s="251"/>
      <c r="E199" s="247"/>
      <c r="F199" s="98" t="s">
        <v>28</v>
      </c>
      <c r="G199" s="107">
        <v>1423728</v>
      </c>
      <c r="H199" s="250"/>
      <c r="I199" s="243"/>
      <c r="J199" s="243"/>
    </row>
    <row r="200" spans="1:10">
      <c r="A200" s="240">
        <v>136</v>
      </c>
      <c r="B200" s="117">
        <v>18</v>
      </c>
      <c r="C200" s="247" t="s">
        <v>359</v>
      </c>
      <c r="D200" s="251" t="s">
        <v>361</v>
      </c>
      <c r="E200" s="247" t="s">
        <v>11</v>
      </c>
      <c r="F200" s="98" t="s">
        <v>42</v>
      </c>
      <c r="G200" s="107">
        <v>3555000</v>
      </c>
      <c r="H200" s="250">
        <f>G201+G200</f>
        <v>5249915</v>
      </c>
      <c r="I200" s="243" t="s">
        <v>13</v>
      </c>
      <c r="J200" s="243" t="s">
        <v>139</v>
      </c>
    </row>
    <row r="201" spans="1:10" ht="36">
      <c r="A201" s="240"/>
      <c r="B201" s="117">
        <v>19</v>
      </c>
      <c r="C201" s="247"/>
      <c r="D201" s="251"/>
      <c r="E201" s="247"/>
      <c r="F201" s="98" t="s">
        <v>28</v>
      </c>
      <c r="G201" s="107">
        <v>1694915</v>
      </c>
      <c r="H201" s="250"/>
      <c r="I201" s="243"/>
      <c r="J201" s="243"/>
    </row>
    <row r="202" spans="1:10" ht="68.25" customHeight="1">
      <c r="A202" s="95">
        <v>137</v>
      </c>
      <c r="B202" s="117">
        <v>20</v>
      </c>
      <c r="C202" s="97" t="s">
        <v>484</v>
      </c>
      <c r="D202" s="95" t="s">
        <v>269</v>
      </c>
      <c r="E202" s="105" t="s">
        <v>17</v>
      </c>
      <c r="F202" s="98" t="s">
        <v>28</v>
      </c>
      <c r="G202" s="107">
        <v>1991525</v>
      </c>
      <c r="H202" s="107">
        <f t="shared" ref="H202:H206" si="16">G202</f>
        <v>1991525</v>
      </c>
      <c r="I202" s="98" t="s">
        <v>23</v>
      </c>
      <c r="J202" s="27"/>
    </row>
    <row r="203" spans="1:10" ht="46.5" customHeight="1">
      <c r="A203" s="95">
        <v>138</v>
      </c>
      <c r="B203" s="117">
        <v>21</v>
      </c>
      <c r="C203" s="97" t="s">
        <v>302</v>
      </c>
      <c r="D203" s="95" t="s">
        <v>269</v>
      </c>
      <c r="E203" s="105" t="s">
        <v>31</v>
      </c>
      <c r="F203" s="98" t="s">
        <v>28</v>
      </c>
      <c r="G203" s="107">
        <v>10169461</v>
      </c>
      <c r="H203" s="107">
        <f t="shared" si="16"/>
        <v>10169461</v>
      </c>
      <c r="I203" s="98" t="s">
        <v>13</v>
      </c>
      <c r="J203" s="24"/>
    </row>
    <row r="204" spans="1:10" ht="63" customHeight="1">
      <c r="A204" s="95">
        <v>139</v>
      </c>
      <c r="B204" s="117">
        <v>22</v>
      </c>
      <c r="C204" s="97" t="s">
        <v>463</v>
      </c>
      <c r="D204" s="95" t="s">
        <v>355</v>
      </c>
      <c r="E204" s="105" t="s">
        <v>18</v>
      </c>
      <c r="F204" s="98" t="s">
        <v>28</v>
      </c>
      <c r="G204" s="107">
        <v>142372</v>
      </c>
      <c r="H204" s="107">
        <f t="shared" si="16"/>
        <v>142372</v>
      </c>
      <c r="I204" s="98" t="s">
        <v>16</v>
      </c>
      <c r="J204" s="24" t="s">
        <v>139</v>
      </c>
    </row>
    <row r="205" spans="1:10" ht="90.75" customHeight="1">
      <c r="A205" s="95">
        <v>140</v>
      </c>
      <c r="B205" s="117">
        <v>23</v>
      </c>
      <c r="C205" s="97" t="s">
        <v>357</v>
      </c>
      <c r="D205" s="95" t="s">
        <v>356</v>
      </c>
      <c r="E205" s="105" t="s">
        <v>17</v>
      </c>
      <c r="F205" s="98" t="s">
        <v>28</v>
      </c>
      <c r="G205" s="107">
        <v>800000</v>
      </c>
      <c r="H205" s="107">
        <f t="shared" si="16"/>
        <v>800000</v>
      </c>
      <c r="I205" s="98" t="s">
        <v>23</v>
      </c>
      <c r="J205" s="24" t="s">
        <v>271</v>
      </c>
    </row>
    <row r="206" spans="1:10" ht="55.5" customHeight="1">
      <c r="A206" s="95">
        <v>141</v>
      </c>
      <c r="B206" s="117">
        <v>24</v>
      </c>
      <c r="C206" s="97" t="s">
        <v>362</v>
      </c>
      <c r="D206" s="95" t="s">
        <v>361</v>
      </c>
      <c r="E206" s="105" t="s">
        <v>17</v>
      </c>
      <c r="F206" s="98" t="s">
        <v>28</v>
      </c>
      <c r="G206" s="107">
        <v>338983</v>
      </c>
      <c r="H206" s="107">
        <f t="shared" si="16"/>
        <v>338983</v>
      </c>
      <c r="I206" s="98" t="s">
        <v>16</v>
      </c>
      <c r="J206" s="24" t="s">
        <v>139</v>
      </c>
    </row>
    <row r="207" spans="1:10" ht="65.25" customHeight="1">
      <c r="A207" s="95">
        <v>142</v>
      </c>
      <c r="B207" s="117">
        <v>25</v>
      </c>
      <c r="C207" s="97" t="s">
        <v>485</v>
      </c>
      <c r="D207" s="95" t="s">
        <v>128</v>
      </c>
      <c r="E207" s="105" t="s">
        <v>17</v>
      </c>
      <c r="F207" s="98" t="s">
        <v>28</v>
      </c>
      <c r="G207" s="107">
        <v>3389830</v>
      </c>
      <c r="H207" s="107">
        <f>G207</f>
        <v>3389830</v>
      </c>
      <c r="I207" s="98" t="s">
        <v>23</v>
      </c>
      <c r="J207" s="24" t="s">
        <v>210</v>
      </c>
    </row>
    <row r="208" spans="1:10" ht="54">
      <c r="A208" s="95">
        <v>143</v>
      </c>
      <c r="B208" s="117">
        <v>26</v>
      </c>
      <c r="C208" s="97" t="s">
        <v>363</v>
      </c>
      <c r="D208" s="95" t="s">
        <v>364</v>
      </c>
      <c r="E208" s="105" t="s">
        <v>18</v>
      </c>
      <c r="F208" s="98" t="s">
        <v>28</v>
      </c>
      <c r="G208" s="107">
        <v>8000000</v>
      </c>
      <c r="H208" s="107">
        <f>G208</f>
        <v>8000000</v>
      </c>
      <c r="I208" s="98" t="s">
        <v>13</v>
      </c>
      <c r="J208" s="24"/>
    </row>
    <row r="209" spans="1:10" ht="54">
      <c r="A209" s="99">
        <v>144</v>
      </c>
      <c r="B209" s="71">
        <v>27</v>
      </c>
      <c r="C209" s="103" t="s">
        <v>365</v>
      </c>
      <c r="D209" s="99" t="s">
        <v>366</v>
      </c>
      <c r="E209" s="99" t="s">
        <v>20</v>
      </c>
      <c r="F209" s="98" t="s">
        <v>28</v>
      </c>
      <c r="G209" s="107">
        <v>10593220</v>
      </c>
      <c r="H209" s="107">
        <f t="shared" ref="H209" si="17">G209</f>
        <v>10593220</v>
      </c>
      <c r="I209" s="103" t="s">
        <v>13</v>
      </c>
      <c r="J209" s="101"/>
    </row>
    <row r="210" spans="1:10" ht="18" customHeight="1">
      <c r="A210" s="230" t="s">
        <v>77</v>
      </c>
      <c r="B210" s="230"/>
      <c r="C210" s="230"/>
      <c r="D210" s="28"/>
      <c r="E210" s="41"/>
      <c r="F210" s="41"/>
      <c r="G210" s="30">
        <f>SUM(G183:G209)</f>
        <v>228779368</v>
      </c>
      <c r="H210" s="31">
        <f>SUM(H183:H209)</f>
        <v>228779368</v>
      </c>
      <c r="I210" s="32"/>
      <c r="J210" s="40"/>
    </row>
    <row r="211" spans="1:10">
      <c r="A211" s="227" t="s">
        <v>140</v>
      </c>
      <c r="B211" s="227"/>
      <c r="C211" s="227"/>
      <c r="D211" s="227"/>
      <c r="E211" s="227"/>
      <c r="F211" s="227"/>
      <c r="G211" s="227"/>
      <c r="H211" s="227"/>
      <c r="I211" s="227"/>
      <c r="J211" s="227"/>
    </row>
    <row r="212" spans="1:10">
      <c r="A212" s="98">
        <v>145</v>
      </c>
      <c r="B212" s="117">
        <v>1</v>
      </c>
      <c r="C212" s="98" t="s">
        <v>181</v>
      </c>
      <c r="D212" s="98" t="s">
        <v>78</v>
      </c>
      <c r="E212" s="98" t="s">
        <v>11</v>
      </c>
      <c r="F212" s="98" t="s">
        <v>312</v>
      </c>
      <c r="G212" s="107">
        <v>22050000</v>
      </c>
      <c r="H212" s="107">
        <f>G212</f>
        <v>22050000</v>
      </c>
      <c r="I212" s="98" t="s">
        <v>13</v>
      </c>
      <c r="J212" s="109"/>
    </row>
    <row r="213" spans="1:10" ht="36">
      <c r="A213" s="98">
        <v>146</v>
      </c>
      <c r="B213" s="117">
        <v>2</v>
      </c>
      <c r="C213" s="98" t="s">
        <v>371</v>
      </c>
      <c r="D213" s="84" t="s">
        <v>78</v>
      </c>
      <c r="E213" s="98" t="s">
        <v>18</v>
      </c>
      <c r="F213" s="98" t="s">
        <v>372</v>
      </c>
      <c r="G213" s="107">
        <v>100000</v>
      </c>
      <c r="H213" s="107">
        <f>G213</f>
        <v>100000</v>
      </c>
      <c r="I213" s="98" t="s">
        <v>16</v>
      </c>
      <c r="J213" s="98" t="s">
        <v>139</v>
      </c>
    </row>
    <row r="214" spans="1:10" ht="36">
      <c r="A214" s="243">
        <v>147</v>
      </c>
      <c r="B214" s="117">
        <v>3</v>
      </c>
      <c r="C214" s="245" t="s">
        <v>220</v>
      </c>
      <c r="D214" s="243" t="s">
        <v>174</v>
      </c>
      <c r="E214" s="250" t="s">
        <v>15</v>
      </c>
      <c r="F214" s="98" t="s">
        <v>12</v>
      </c>
      <c r="G214" s="107">
        <v>1762963</v>
      </c>
      <c r="H214" s="250">
        <f>G214+G215</f>
        <v>2762963</v>
      </c>
      <c r="I214" s="243" t="s">
        <v>23</v>
      </c>
      <c r="J214" s="264"/>
    </row>
    <row r="215" spans="1:10">
      <c r="A215" s="243"/>
      <c r="B215" s="71">
        <v>4</v>
      </c>
      <c r="C215" s="245"/>
      <c r="D215" s="243"/>
      <c r="E215" s="250"/>
      <c r="F215" s="98" t="s">
        <v>307</v>
      </c>
      <c r="G215" s="107">
        <v>1000000</v>
      </c>
      <c r="H215" s="250"/>
      <c r="I215" s="243"/>
      <c r="J215" s="264"/>
    </row>
    <row r="216" spans="1:10" ht="36">
      <c r="A216" s="98">
        <v>148</v>
      </c>
      <c r="B216" s="117">
        <v>5</v>
      </c>
      <c r="C216" s="107" t="s">
        <v>79</v>
      </c>
      <c r="D216" s="98" t="s">
        <v>173</v>
      </c>
      <c r="E216" s="107" t="s">
        <v>29</v>
      </c>
      <c r="F216" s="95" t="s">
        <v>12</v>
      </c>
      <c r="G216" s="55">
        <v>680000</v>
      </c>
      <c r="H216" s="55">
        <f>G216</f>
        <v>680000</v>
      </c>
      <c r="I216" s="98" t="s">
        <v>23</v>
      </c>
      <c r="J216" s="98"/>
    </row>
    <row r="217" spans="1:10" ht="18" customHeight="1">
      <c r="A217" s="230" t="s">
        <v>80</v>
      </c>
      <c r="B217" s="230"/>
      <c r="C217" s="230"/>
      <c r="D217" s="28"/>
      <c r="E217" s="29"/>
      <c r="F217" s="29"/>
      <c r="G217" s="30">
        <f>SUM(G212:G216)</f>
        <v>25592963</v>
      </c>
      <c r="H217" s="31">
        <f>SUM(H212:H216)</f>
        <v>25592963</v>
      </c>
      <c r="I217" s="32"/>
      <c r="J217" s="40"/>
    </row>
    <row r="218" spans="1:10">
      <c r="A218" s="289" t="s">
        <v>81</v>
      </c>
      <c r="B218" s="289"/>
      <c r="C218" s="289"/>
      <c r="D218" s="289"/>
      <c r="E218" s="289"/>
      <c r="F218" s="289"/>
      <c r="G218" s="289"/>
      <c r="H218" s="289"/>
      <c r="I218" s="289"/>
      <c r="J218" s="289"/>
    </row>
    <row r="219" spans="1:10" s="171" customFormat="1" ht="71.25" customHeight="1">
      <c r="A219" s="141">
        <v>149</v>
      </c>
      <c r="B219" s="141">
        <v>1</v>
      </c>
      <c r="C219" s="141" t="s">
        <v>419</v>
      </c>
      <c r="D219" s="141" t="s">
        <v>299</v>
      </c>
      <c r="E219" s="147" t="s">
        <v>11</v>
      </c>
      <c r="F219" s="147" t="s">
        <v>310</v>
      </c>
      <c r="G219" s="142">
        <v>15000000</v>
      </c>
      <c r="H219" s="142">
        <f>G219</f>
        <v>15000000</v>
      </c>
      <c r="I219" s="143" t="s">
        <v>13</v>
      </c>
      <c r="J219" s="148" t="s">
        <v>210</v>
      </c>
    </row>
    <row r="220" spans="1:10" ht="77.25" customHeight="1">
      <c r="A220" s="181">
        <v>150</v>
      </c>
      <c r="B220" s="181">
        <v>2</v>
      </c>
      <c r="C220" s="183" t="s">
        <v>201</v>
      </c>
      <c r="D220" s="181" t="s">
        <v>289</v>
      </c>
      <c r="E220" s="189" t="s">
        <v>11</v>
      </c>
      <c r="F220" s="189" t="s">
        <v>310</v>
      </c>
      <c r="G220" s="191">
        <v>4000000</v>
      </c>
      <c r="H220" s="191">
        <f>G220</f>
        <v>4000000</v>
      </c>
      <c r="I220" s="183" t="s">
        <v>23</v>
      </c>
      <c r="J220" s="188" t="s">
        <v>210</v>
      </c>
    </row>
    <row r="221" spans="1:10" ht="33" customHeight="1">
      <c r="A221" s="230" t="s">
        <v>143</v>
      </c>
      <c r="B221" s="230"/>
      <c r="C221" s="230"/>
      <c r="D221" s="28"/>
      <c r="E221" s="29"/>
      <c r="F221" s="29"/>
      <c r="G221" s="29">
        <f>SUM(G219:G220)</f>
        <v>19000000</v>
      </c>
      <c r="H221" s="31">
        <f>SUM(H219:H220)</f>
        <v>19000000</v>
      </c>
      <c r="I221" s="42"/>
      <c r="J221" s="43"/>
    </row>
    <row r="222" spans="1:10" ht="26.25" customHeight="1">
      <c r="A222" s="227" t="s">
        <v>82</v>
      </c>
      <c r="B222" s="227"/>
      <c r="C222" s="227"/>
      <c r="D222" s="227"/>
      <c r="E222" s="227"/>
      <c r="F222" s="227"/>
      <c r="G222" s="227"/>
      <c r="H222" s="227"/>
      <c r="I222" s="227"/>
      <c r="J222" s="227"/>
    </row>
    <row r="223" spans="1:10" ht="36" customHeight="1">
      <c r="A223" s="243">
        <v>151</v>
      </c>
      <c r="B223" s="181">
        <v>1</v>
      </c>
      <c r="C223" s="249" t="s">
        <v>303</v>
      </c>
      <c r="D223" s="243" t="s">
        <v>209</v>
      </c>
      <c r="E223" s="253" t="s">
        <v>22</v>
      </c>
      <c r="F223" s="186" t="s">
        <v>27</v>
      </c>
      <c r="G223" s="197">
        <v>169491</v>
      </c>
      <c r="H223" s="262">
        <f>G223+G224+G225+G226+G227+G228</f>
        <v>1402236</v>
      </c>
      <c r="I223" s="249" t="s">
        <v>23</v>
      </c>
      <c r="J223" s="264"/>
    </row>
    <row r="224" spans="1:10" ht="36">
      <c r="A224" s="243"/>
      <c r="B224" s="181">
        <v>2</v>
      </c>
      <c r="C224" s="249"/>
      <c r="D224" s="243"/>
      <c r="E224" s="253"/>
      <c r="F224" s="186" t="s">
        <v>26</v>
      </c>
      <c r="G224" s="197">
        <v>296610</v>
      </c>
      <c r="H224" s="262"/>
      <c r="I224" s="249"/>
      <c r="J224" s="264"/>
    </row>
    <row r="225" spans="1:10" ht="36">
      <c r="A225" s="243"/>
      <c r="B225" s="181">
        <v>3</v>
      </c>
      <c r="C225" s="249"/>
      <c r="D225" s="243"/>
      <c r="E225" s="253"/>
      <c r="F225" s="186" t="s">
        <v>83</v>
      </c>
      <c r="G225" s="186">
        <v>240254</v>
      </c>
      <c r="H225" s="262"/>
      <c r="I225" s="249"/>
      <c r="J225" s="264"/>
    </row>
    <row r="226" spans="1:10" ht="36">
      <c r="A226" s="243"/>
      <c r="B226" s="181">
        <v>4</v>
      </c>
      <c r="C226" s="249"/>
      <c r="D226" s="243"/>
      <c r="E226" s="253"/>
      <c r="F226" s="181" t="s">
        <v>12</v>
      </c>
      <c r="G226" s="186">
        <v>300000</v>
      </c>
      <c r="H226" s="262"/>
      <c r="I226" s="249"/>
      <c r="J226" s="264"/>
    </row>
    <row r="227" spans="1:10" ht="36">
      <c r="A227" s="243"/>
      <c r="B227" s="201">
        <v>5</v>
      </c>
      <c r="C227" s="249"/>
      <c r="D227" s="243"/>
      <c r="E227" s="253"/>
      <c r="F227" s="181" t="s">
        <v>25</v>
      </c>
      <c r="G227" s="186">
        <v>272881</v>
      </c>
      <c r="H227" s="262"/>
      <c r="I227" s="249"/>
      <c r="J227" s="264"/>
    </row>
    <row r="228" spans="1:10">
      <c r="A228" s="243"/>
      <c r="B228" s="201">
        <v>6</v>
      </c>
      <c r="C228" s="249"/>
      <c r="D228" s="243"/>
      <c r="E228" s="253"/>
      <c r="F228" s="181" t="s">
        <v>372</v>
      </c>
      <c r="G228" s="186">
        <v>123000</v>
      </c>
      <c r="H228" s="262"/>
      <c r="I228" s="249"/>
      <c r="J228" s="264"/>
    </row>
    <row r="229" spans="1:10" ht="108">
      <c r="A229" s="98">
        <v>152</v>
      </c>
      <c r="B229" s="117">
        <v>7</v>
      </c>
      <c r="C229" s="58" t="s">
        <v>429</v>
      </c>
      <c r="D229" s="98" t="s">
        <v>176</v>
      </c>
      <c r="E229" s="59" t="s">
        <v>18</v>
      </c>
      <c r="F229" s="59" t="s">
        <v>243</v>
      </c>
      <c r="G229" s="60">
        <v>3500000</v>
      </c>
      <c r="H229" s="60">
        <f>G229</f>
        <v>3500000</v>
      </c>
      <c r="I229" s="59" t="s">
        <v>23</v>
      </c>
      <c r="J229" s="109"/>
    </row>
    <row r="230" spans="1:10" ht="69" customHeight="1">
      <c r="A230" s="98">
        <v>153</v>
      </c>
      <c r="B230" s="117">
        <v>8</v>
      </c>
      <c r="C230" s="103" t="s">
        <v>405</v>
      </c>
      <c r="D230" s="99" t="s">
        <v>175</v>
      </c>
      <c r="E230" s="99" t="s">
        <v>11</v>
      </c>
      <c r="F230" s="59" t="s">
        <v>32</v>
      </c>
      <c r="G230" s="60">
        <v>245000</v>
      </c>
      <c r="H230" s="112">
        <f>G230</f>
        <v>245000</v>
      </c>
      <c r="I230" s="59" t="s">
        <v>16</v>
      </c>
      <c r="J230" s="96"/>
    </row>
    <row r="231" spans="1:10" ht="52.5" customHeight="1">
      <c r="A231" s="98">
        <v>154</v>
      </c>
      <c r="B231" s="117">
        <v>9</v>
      </c>
      <c r="C231" s="103" t="s">
        <v>132</v>
      </c>
      <c r="D231" s="99" t="s">
        <v>185</v>
      </c>
      <c r="E231" s="99" t="s">
        <v>11</v>
      </c>
      <c r="F231" s="107" t="s">
        <v>32</v>
      </c>
      <c r="G231" s="112">
        <v>90000</v>
      </c>
      <c r="H231" s="60">
        <f t="shared" ref="H231" si="18">G231</f>
        <v>90000</v>
      </c>
      <c r="I231" s="103" t="s">
        <v>16</v>
      </c>
      <c r="J231" s="96"/>
    </row>
    <row r="232" spans="1:10" ht="33" customHeight="1">
      <c r="A232" s="230" t="s">
        <v>145</v>
      </c>
      <c r="B232" s="230"/>
      <c r="C232" s="230"/>
      <c r="D232" s="28"/>
      <c r="E232" s="29"/>
      <c r="F232" s="29"/>
      <c r="G232" s="30">
        <f>SUM(G223:G231)</f>
        <v>5237236</v>
      </c>
      <c r="H232" s="31">
        <f>SUM(H223:H231)</f>
        <v>5237236</v>
      </c>
      <c r="I232" s="32"/>
      <c r="J232" s="40"/>
    </row>
    <row r="233" spans="1:10" ht="27.75" customHeight="1">
      <c r="A233" s="227" t="s">
        <v>84</v>
      </c>
      <c r="B233" s="227"/>
      <c r="C233" s="227"/>
      <c r="D233" s="227"/>
      <c r="E233" s="227"/>
      <c r="F233" s="227"/>
      <c r="G233" s="227"/>
      <c r="H233" s="227"/>
      <c r="I233" s="227"/>
      <c r="J233" s="227"/>
    </row>
    <row r="234" spans="1:10" ht="43.5" customHeight="1">
      <c r="A234" s="95">
        <v>155</v>
      </c>
      <c r="B234" s="117">
        <v>1</v>
      </c>
      <c r="C234" s="118" t="s">
        <v>87</v>
      </c>
      <c r="D234" s="120" t="s">
        <v>88</v>
      </c>
      <c r="E234" s="118" t="s">
        <v>22</v>
      </c>
      <c r="F234" s="98" t="s">
        <v>12</v>
      </c>
      <c r="G234" s="118">
        <v>147857</v>
      </c>
      <c r="H234" s="118">
        <f>G234</f>
        <v>147857</v>
      </c>
      <c r="I234" s="98" t="s">
        <v>16</v>
      </c>
      <c r="J234" s="56" t="s">
        <v>139</v>
      </c>
    </row>
    <row r="235" spans="1:10" ht="36">
      <c r="A235" s="95">
        <v>156</v>
      </c>
      <c r="B235" s="117">
        <v>2</v>
      </c>
      <c r="C235" s="118" t="s">
        <v>367</v>
      </c>
      <c r="D235" s="120" t="s">
        <v>368</v>
      </c>
      <c r="E235" s="118" t="s">
        <v>11</v>
      </c>
      <c r="F235" s="98" t="s">
        <v>12</v>
      </c>
      <c r="G235" s="118">
        <v>5508475</v>
      </c>
      <c r="H235" s="118">
        <f>G235</f>
        <v>5508475</v>
      </c>
      <c r="I235" s="98" t="s">
        <v>13</v>
      </c>
      <c r="J235" s="56" t="s">
        <v>139</v>
      </c>
    </row>
    <row r="236" spans="1:10" ht="33.75" customHeight="1">
      <c r="A236" s="144">
        <v>157</v>
      </c>
      <c r="B236" s="117">
        <v>3</v>
      </c>
      <c r="C236" s="143" t="s">
        <v>109</v>
      </c>
      <c r="D236" s="158" t="s">
        <v>186</v>
      </c>
      <c r="E236" s="147" t="s">
        <v>22</v>
      </c>
      <c r="F236" s="98" t="s">
        <v>42</v>
      </c>
      <c r="G236" s="112">
        <v>30000</v>
      </c>
      <c r="H236" s="157">
        <f>G236</f>
        <v>30000</v>
      </c>
      <c r="I236" s="143" t="s">
        <v>16</v>
      </c>
      <c r="J236" s="155"/>
    </row>
    <row r="237" spans="1:10" ht="22.5" customHeight="1">
      <c r="A237" s="230" t="s">
        <v>89</v>
      </c>
      <c r="B237" s="230"/>
      <c r="C237" s="230"/>
      <c r="D237" s="28"/>
      <c r="E237" s="29"/>
      <c r="F237" s="29"/>
      <c r="G237" s="30">
        <f>SUM(G234:G236)</f>
        <v>5686332</v>
      </c>
      <c r="H237" s="31">
        <f>SUM(H234:H236)</f>
        <v>5686332</v>
      </c>
      <c r="I237" s="32"/>
      <c r="J237" s="40"/>
    </row>
    <row r="238" spans="1:10" ht="22.5" customHeight="1">
      <c r="A238" s="227" t="s">
        <v>90</v>
      </c>
      <c r="B238" s="227"/>
      <c r="C238" s="227"/>
      <c r="D238" s="227"/>
      <c r="E238" s="227"/>
      <c r="F238" s="227"/>
      <c r="G238" s="227"/>
      <c r="H238" s="227"/>
      <c r="I238" s="227"/>
      <c r="J238" s="227"/>
    </row>
    <row r="239" spans="1:10" ht="46.5" customHeight="1">
      <c r="A239" s="97">
        <v>158</v>
      </c>
      <c r="B239" s="117">
        <v>1</v>
      </c>
      <c r="C239" s="103" t="s">
        <v>149</v>
      </c>
      <c r="D239" s="115" t="s">
        <v>152</v>
      </c>
      <c r="E239" s="115" t="s">
        <v>29</v>
      </c>
      <c r="F239" s="115" t="s">
        <v>310</v>
      </c>
      <c r="G239" s="94">
        <v>16000000</v>
      </c>
      <c r="H239" s="94">
        <f>G239</f>
        <v>16000000</v>
      </c>
      <c r="I239" s="63" t="s">
        <v>13</v>
      </c>
      <c r="J239" s="44"/>
    </row>
    <row r="240" spans="1:10" ht="26.25" customHeight="1">
      <c r="A240" s="230" t="s">
        <v>91</v>
      </c>
      <c r="B240" s="230"/>
      <c r="C240" s="230"/>
      <c r="D240" s="28"/>
      <c r="E240" s="29"/>
      <c r="F240" s="29"/>
      <c r="G240" s="30">
        <f>SUM(G239:G239)</f>
        <v>16000000</v>
      </c>
      <c r="H240" s="31">
        <f>SUM(H239:H239)</f>
        <v>16000000</v>
      </c>
      <c r="I240" s="32"/>
      <c r="J240" s="40"/>
    </row>
    <row r="241" spans="1:10">
      <c r="A241" s="227" t="s">
        <v>92</v>
      </c>
      <c r="B241" s="227"/>
      <c r="C241" s="227"/>
      <c r="D241" s="227"/>
      <c r="E241" s="227"/>
      <c r="F241" s="227"/>
      <c r="G241" s="227"/>
      <c r="H241" s="227"/>
      <c r="I241" s="227"/>
      <c r="J241" s="227"/>
    </row>
    <row r="242" spans="1:10" ht="35.25" customHeight="1">
      <c r="A242" s="95">
        <v>159</v>
      </c>
      <c r="B242" s="117">
        <v>1</v>
      </c>
      <c r="C242" s="114" t="s">
        <v>244</v>
      </c>
      <c r="D242" s="95" t="s">
        <v>106</v>
      </c>
      <c r="E242" s="94" t="s">
        <v>15</v>
      </c>
      <c r="F242" s="97" t="s">
        <v>312</v>
      </c>
      <c r="G242" s="107">
        <v>3200000</v>
      </c>
      <c r="H242" s="107">
        <f>G242</f>
        <v>3200000</v>
      </c>
      <c r="I242" s="98" t="s">
        <v>147</v>
      </c>
      <c r="J242" s="109"/>
    </row>
    <row r="243" spans="1:10" ht="35.25" customHeight="1">
      <c r="A243" s="95">
        <v>160</v>
      </c>
      <c r="B243" s="117">
        <v>2</v>
      </c>
      <c r="C243" s="114" t="s">
        <v>394</v>
      </c>
      <c r="D243" s="95" t="s">
        <v>178</v>
      </c>
      <c r="E243" s="94" t="s">
        <v>11</v>
      </c>
      <c r="F243" s="97" t="s">
        <v>312</v>
      </c>
      <c r="G243" s="107">
        <v>1300000</v>
      </c>
      <c r="H243" s="107">
        <f>G243</f>
        <v>1300000</v>
      </c>
      <c r="I243" s="98" t="s">
        <v>147</v>
      </c>
      <c r="J243" s="109"/>
    </row>
    <row r="244" spans="1:10" ht="35.25" customHeight="1">
      <c r="A244" s="95">
        <v>161</v>
      </c>
      <c r="B244" s="117">
        <v>3</v>
      </c>
      <c r="C244" s="114" t="s">
        <v>432</v>
      </c>
      <c r="D244" s="95" t="s">
        <v>178</v>
      </c>
      <c r="E244" s="94" t="s">
        <v>11</v>
      </c>
      <c r="F244" s="97" t="s">
        <v>311</v>
      </c>
      <c r="G244" s="107">
        <v>800000</v>
      </c>
      <c r="H244" s="107">
        <f t="shared" ref="H244:H245" si="19">G244</f>
        <v>800000</v>
      </c>
      <c r="I244" s="98" t="s">
        <v>147</v>
      </c>
      <c r="J244" s="109"/>
    </row>
    <row r="245" spans="1:10" ht="35.25" customHeight="1">
      <c r="A245" s="95">
        <v>162</v>
      </c>
      <c r="B245" s="117">
        <v>4</v>
      </c>
      <c r="C245" s="114" t="s">
        <v>433</v>
      </c>
      <c r="D245" s="95" t="s">
        <v>178</v>
      </c>
      <c r="E245" s="94" t="s">
        <v>22</v>
      </c>
      <c r="F245" s="97" t="s">
        <v>311</v>
      </c>
      <c r="G245" s="107">
        <v>2500000</v>
      </c>
      <c r="H245" s="107">
        <f t="shared" si="19"/>
        <v>2500000</v>
      </c>
      <c r="I245" s="98" t="s">
        <v>147</v>
      </c>
      <c r="J245" s="109"/>
    </row>
    <row r="246" spans="1:10" ht="36">
      <c r="A246" s="95">
        <v>163</v>
      </c>
      <c r="B246" s="117">
        <v>5</v>
      </c>
      <c r="C246" s="114" t="s">
        <v>369</v>
      </c>
      <c r="D246" s="95" t="s">
        <v>178</v>
      </c>
      <c r="E246" s="94" t="s">
        <v>22</v>
      </c>
      <c r="F246" s="98" t="s">
        <v>27</v>
      </c>
      <c r="G246" s="107">
        <v>2000000</v>
      </c>
      <c r="H246" s="107">
        <f>G246</f>
        <v>2000000</v>
      </c>
      <c r="I246" s="98" t="s">
        <v>147</v>
      </c>
      <c r="J246" s="109"/>
    </row>
    <row r="247" spans="1:10" ht="35.25" customHeight="1">
      <c r="A247" s="95">
        <v>164</v>
      </c>
      <c r="B247" s="117">
        <v>6</v>
      </c>
      <c r="C247" s="114" t="s">
        <v>370</v>
      </c>
      <c r="D247" s="95" t="s">
        <v>178</v>
      </c>
      <c r="E247" s="94" t="s">
        <v>29</v>
      </c>
      <c r="F247" s="98" t="s">
        <v>12</v>
      </c>
      <c r="G247" s="107">
        <v>909000</v>
      </c>
      <c r="H247" s="107">
        <f>G247</f>
        <v>909000</v>
      </c>
      <c r="I247" s="98" t="s">
        <v>147</v>
      </c>
      <c r="J247" s="109"/>
    </row>
    <row r="248" spans="1:10" ht="36">
      <c r="A248" s="95">
        <v>165</v>
      </c>
      <c r="B248" s="117">
        <v>7</v>
      </c>
      <c r="C248" s="114" t="s">
        <v>406</v>
      </c>
      <c r="D248" s="95" t="s">
        <v>178</v>
      </c>
      <c r="E248" s="94" t="s">
        <v>11</v>
      </c>
      <c r="F248" s="97" t="s">
        <v>32</v>
      </c>
      <c r="G248" s="107">
        <v>300000</v>
      </c>
      <c r="H248" s="107">
        <f>G248</f>
        <v>300000</v>
      </c>
      <c r="I248" s="98" t="s">
        <v>147</v>
      </c>
      <c r="J248" s="109"/>
    </row>
    <row r="249" spans="1:10" ht="18" customHeight="1">
      <c r="A249" s="230" t="s">
        <v>93</v>
      </c>
      <c r="B249" s="230"/>
      <c r="C249" s="230"/>
      <c r="D249" s="28"/>
      <c r="E249" s="29"/>
      <c r="F249" s="29"/>
      <c r="G249" s="30">
        <f>SUM(G242:G248)</f>
        <v>11009000</v>
      </c>
      <c r="H249" s="31">
        <f>SUM(H242:H248)</f>
        <v>11009000</v>
      </c>
      <c r="I249" s="32"/>
      <c r="J249" s="40"/>
    </row>
    <row r="250" spans="1:10">
      <c r="A250" s="227" t="s">
        <v>94</v>
      </c>
      <c r="B250" s="227"/>
      <c r="C250" s="227"/>
      <c r="D250" s="227"/>
      <c r="E250" s="227"/>
      <c r="F250" s="227"/>
      <c r="G250" s="227"/>
      <c r="H250" s="227"/>
      <c r="I250" s="227"/>
      <c r="J250" s="227"/>
    </row>
    <row r="251" spans="1:10" ht="36">
      <c r="A251" s="95">
        <v>166</v>
      </c>
      <c r="B251" s="117">
        <v>1</v>
      </c>
      <c r="C251" s="98" t="s">
        <v>95</v>
      </c>
      <c r="D251" s="95" t="s">
        <v>96</v>
      </c>
      <c r="E251" s="98" t="s">
        <v>11</v>
      </c>
      <c r="F251" s="98" t="s">
        <v>312</v>
      </c>
      <c r="G251" s="107">
        <v>24000000</v>
      </c>
      <c r="H251" s="107">
        <f>G251</f>
        <v>24000000</v>
      </c>
      <c r="I251" s="98" t="s">
        <v>13</v>
      </c>
      <c r="J251" s="109"/>
    </row>
    <row r="252" spans="1:10" ht="23.25" customHeight="1">
      <c r="A252" s="240">
        <v>167</v>
      </c>
      <c r="B252" s="270">
        <v>2</v>
      </c>
      <c r="C252" s="243" t="s">
        <v>160</v>
      </c>
      <c r="D252" s="240" t="s">
        <v>184</v>
      </c>
      <c r="E252" s="243" t="s">
        <v>19</v>
      </c>
      <c r="F252" s="98" t="s">
        <v>243</v>
      </c>
      <c r="G252" s="107">
        <v>1500000</v>
      </c>
      <c r="H252" s="250">
        <f>G252+G253</f>
        <v>3265000</v>
      </c>
      <c r="I252" s="243" t="s">
        <v>144</v>
      </c>
      <c r="J252" s="264"/>
    </row>
    <row r="253" spans="1:10" ht="42" customHeight="1">
      <c r="A253" s="253"/>
      <c r="B253" s="270"/>
      <c r="C253" s="253"/>
      <c r="D253" s="253"/>
      <c r="E253" s="253"/>
      <c r="F253" s="98" t="s">
        <v>32</v>
      </c>
      <c r="G253" s="107">
        <v>1765000</v>
      </c>
      <c r="H253" s="254"/>
      <c r="I253" s="253"/>
      <c r="J253" s="252"/>
    </row>
    <row r="254" spans="1:10" ht="23.25" customHeight="1">
      <c r="A254" s="230" t="s">
        <v>97</v>
      </c>
      <c r="B254" s="230"/>
      <c r="C254" s="230"/>
      <c r="D254" s="28"/>
      <c r="E254" s="29"/>
      <c r="F254" s="29"/>
      <c r="G254" s="30">
        <f>SUM(G251:G253)</f>
        <v>27265000</v>
      </c>
      <c r="H254" s="31">
        <f>SUM(H251:H253)</f>
        <v>27265000</v>
      </c>
      <c r="I254" s="32"/>
      <c r="J254" s="40"/>
    </row>
    <row r="255" spans="1:10" ht="30" customHeight="1">
      <c r="A255" s="227" t="s">
        <v>98</v>
      </c>
      <c r="B255" s="227"/>
      <c r="C255" s="227"/>
      <c r="D255" s="227"/>
      <c r="E255" s="227"/>
      <c r="F255" s="227"/>
      <c r="G255" s="227"/>
      <c r="H255" s="227"/>
      <c r="I255" s="227"/>
      <c r="J255" s="227"/>
    </row>
    <row r="256" spans="1:10" ht="53.25" customHeight="1">
      <c r="A256" s="98">
        <v>168</v>
      </c>
      <c r="B256" s="117">
        <v>1</v>
      </c>
      <c r="C256" s="97" t="s">
        <v>455</v>
      </c>
      <c r="D256" s="98" t="s">
        <v>456</v>
      </c>
      <c r="E256" s="94" t="s">
        <v>11</v>
      </c>
      <c r="F256" s="107" t="s">
        <v>312</v>
      </c>
      <c r="G256" s="107">
        <v>204000</v>
      </c>
      <c r="H256" s="107">
        <f>G256</f>
        <v>204000</v>
      </c>
      <c r="I256" s="98" t="s">
        <v>16</v>
      </c>
      <c r="J256" s="45"/>
    </row>
    <row r="257" spans="1:10" ht="36">
      <c r="A257" s="243">
        <v>169</v>
      </c>
      <c r="B257" s="117">
        <v>2</v>
      </c>
      <c r="C257" s="245" t="s">
        <v>194</v>
      </c>
      <c r="D257" s="243" t="s">
        <v>133</v>
      </c>
      <c r="E257" s="239" t="s">
        <v>29</v>
      </c>
      <c r="F257" s="107" t="s">
        <v>28</v>
      </c>
      <c r="G257" s="107">
        <v>2000000</v>
      </c>
      <c r="H257" s="250">
        <f>G257+G258</f>
        <v>2423500</v>
      </c>
      <c r="I257" s="243" t="s">
        <v>23</v>
      </c>
      <c r="J257" s="291"/>
    </row>
    <row r="258" spans="1:10" ht="28.5" customHeight="1">
      <c r="A258" s="243"/>
      <c r="B258" s="117">
        <v>3</v>
      </c>
      <c r="C258" s="245"/>
      <c r="D258" s="243"/>
      <c r="E258" s="239"/>
      <c r="F258" s="107" t="s">
        <v>312</v>
      </c>
      <c r="G258" s="107">
        <v>423500</v>
      </c>
      <c r="H258" s="250"/>
      <c r="I258" s="243"/>
      <c r="J258" s="291"/>
    </row>
    <row r="259" spans="1:10" ht="49.5" customHeight="1">
      <c r="A259" s="98">
        <v>170</v>
      </c>
      <c r="B259" s="117">
        <v>4</v>
      </c>
      <c r="C259" s="97" t="s">
        <v>134</v>
      </c>
      <c r="D259" s="98" t="s">
        <v>133</v>
      </c>
      <c r="E259" s="94" t="s">
        <v>15</v>
      </c>
      <c r="F259" s="107" t="s">
        <v>312</v>
      </c>
      <c r="G259" s="107">
        <v>330000</v>
      </c>
      <c r="H259" s="107">
        <f>G259</f>
        <v>330000</v>
      </c>
      <c r="I259" s="98" t="s">
        <v>16</v>
      </c>
      <c r="J259" s="45"/>
    </row>
    <row r="260" spans="1:10" ht="25.5" customHeight="1">
      <c r="A260" s="230" t="s">
        <v>99</v>
      </c>
      <c r="B260" s="230"/>
      <c r="C260" s="230"/>
      <c r="D260" s="28"/>
      <c r="E260" s="29"/>
      <c r="F260" s="29"/>
      <c r="G260" s="30">
        <f>SUM(G256:G259)</f>
        <v>2957500</v>
      </c>
      <c r="H260" s="30">
        <f>SUM(H256:H259)</f>
        <v>2957500</v>
      </c>
      <c r="I260" s="32"/>
      <c r="J260" s="40"/>
    </row>
    <row r="261" spans="1:10" ht="24" customHeight="1">
      <c r="A261" s="227" t="s">
        <v>154</v>
      </c>
      <c r="B261" s="227"/>
      <c r="C261" s="227"/>
      <c r="D261" s="227"/>
      <c r="E261" s="227"/>
      <c r="F261" s="227"/>
      <c r="G261" s="227"/>
      <c r="H261" s="227"/>
      <c r="I261" s="227"/>
      <c r="J261" s="227"/>
    </row>
    <row r="262" spans="1:10" ht="40.5" customHeight="1">
      <c r="A262" s="243">
        <v>171</v>
      </c>
      <c r="B262" s="117">
        <v>1</v>
      </c>
      <c r="C262" s="243" t="s">
        <v>100</v>
      </c>
      <c r="D262" s="243" t="s">
        <v>101</v>
      </c>
      <c r="E262" s="243" t="s">
        <v>48</v>
      </c>
      <c r="F262" s="107" t="s">
        <v>12</v>
      </c>
      <c r="G262" s="107">
        <v>678000</v>
      </c>
      <c r="H262" s="250">
        <f>G262+G263</f>
        <v>1022409</v>
      </c>
      <c r="I262" s="243" t="s">
        <v>23</v>
      </c>
      <c r="J262" s="243" t="s">
        <v>139</v>
      </c>
    </row>
    <row r="263" spans="1:10" ht="34.5" customHeight="1">
      <c r="A263" s="243"/>
      <c r="B263" s="117">
        <v>2</v>
      </c>
      <c r="C263" s="243"/>
      <c r="D263" s="243"/>
      <c r="E263" s="243"/>
      <c r="F263" s="107" t="s">
        <v>308</v>
      </c>
      <c r="G263" s="107">
        <v>344409</v>
      </c>
      <c r="H263" s="250"/>
      <c r="I263" s="243"/>
      <c r="J263" s="243"/>
    </row>
    <row r="264" spans="1:10" ht="54">
      <c r="A264" s="98">
        <v>172</v>
      </c>
      <c r="B264" s="117">
        <v>3</v>
      </c>
      <c r="C264" s="98" t="s">
        <v>397</v>
      </c>
      <c r="D264" s="98" t="s">
        <v>101</v>
      </c>
      <c r="E264" s="98" t="s">
        <v>11</v>
      </c>
      <c r="F264" s="107" t="s">
        <v>308</v>
      </c>
      <c r="G264" s="107">
        <v>84746</v>
      </c>
      <c r="H264" s="107">
        <f>G264</f>
        <v>84746</v>
      </c>
      <c r="I264" s="98" t="s">
        <v>16</v>
      </c>
      <c r="J264" s="109"/>
    </row>
    <row r="265" spans="1:10" s="128" customFormat="1" ht="36">
      <c r="A265" s="95">
        <v>173</v>
      </c>
      <c r="B265" s="117">
        <v>4</v>
      </c>
      <c r="C265" s="123" t="s">
        <v>430</v>
      </c>
      <c r="D265" s="126" t="s">
        <v>431</v>
      </c>
      <c r="E265" s="126" t="s">
        <v>11</v>
      </c>
      <c r="F265" s="126" t="s">
        <v>311</v>
      </c>
      <c r="G265" s="131">
        <v>900000</v>
      </c>
      <c r="H265" s="131">
        <f t="shared" ref="H265" si="20">G265</f>
        <v>900000</v>
      </c>
      <c r="I265" s="126" t="s">
        <v>23</v>
      </c>
      <c r="J265" s="127"/>
    </row>
    <row r="266" spans="1:10" ht="36">
      <c r="A266" s="98">
        <v>174</v>
      </c>
      <c r="B266" s="117">
        <v>5</v>
      </c>
      <c r="C266" s="98" t="s">
        <v>195</v>
      </c>
      <c r="D266" s="98" t="s">
        <v>228</v>
      </c>
      <c r="E266" s="98" t="s">
        <v>17</v>
      </c>
      <c r="F266" s="107" t="s">
        <v>12</v>
      </c>
      <c r="G266" s="107">
        <v>220000</v>
      </c>
      <c r="H266" s="107">
        <f t="shared" ref="H266" si="21">G266</f>
        <v>220000</v>
      </c>
      <c r="I266" s="103" t="s">
        <v>16</v>
      </c>
      <c r="J266" s="65" t="s">
        <v>139</v>
      </c>
    </row>
    <row r="267" spans="1:10">
      <c r="A267" s="230" t="s">
        <v>102</v>
      </c>
      <c r="B267" s="230"/>
      <c r="C267" s="230"/>
      <c r="D267" s="28"/>
      <c r="E267" s="29"/>
      <c r="F267" s="29"/>
      <c r="G267" s="30">
        <f>SUM(G262:G266)</f>
        <v>2227155</v>
      </c>
      <c r="H267" s="31">
        <f>SUM(H262:H266)</f>
        <v>2227155</v>
      </c>
      <c r="I267" s="32"/>
      <c r="J267" s="40"/>
    </row>
    <row r="268" spans="1:10">
      <c r="A268" s="227" t="s">
        <v>469</v>
      </c>
      <c r="B268" s="227"/>
      <c r="C268" s="227"/>
      <c r="D268" s="227"/>
      <c r="E268" s="227"/>
      <c r="F268" s="227"/>
      <c r="G268" s="227"/>
      <c r="H268" s="227"/>
      <c r="I268" s="227"/>
      <c r="J268" s="227"/>
    </row>
    <row r="269" spans="1:10" ht="30.75" customHeight="1">
      <c r="A269" s="98">
        <v>175</v>
      </c>
      <c r="B269" s="117">
        <v>1</v>
      </c>
      <c r="C269" s="97" t="s">
        <v>155</v>
      </c>
      <c r="D269" s="115" t="s">
        <v>183</v>
      </c>
      <c r="E269" s="107" t="s">
        <v>15</v>
      </c>
      <c r="F269" s="98" t="s">
        <v>243</v>
      </c>
      <c r="G269" s="107">
        <v>192000</v>
      </c>
      <c r="H269" s="60">
        <f>G269</f>
        <v>192000</v>
      </c>
      <c r="I269" s="103" t="s">
        <v>16</v>
      </c>
      <c r="J269" s="109"/>
    </row>
    <row r="270" spans="1:10">
      <c r="A270" s="249">
        <v>176</v>
      </c>
      <c r="B270" s="72">
        <v>2</v>
      </c>
      <c r="C270" s="249" t="s">
        <v>182</v>
      </c>
      <c r="D270" s="243" t="s">
        <v>304</v>
      </c>
      <c r="E270" s="249" t="s">
        <v>17</v>
      </c>
      <c r="F270" s="98" t="s">
        <v>32</v>
      </c>
      <c r="G270" s="102">
        <v>465000</v>
      </c>
      <c r="H270" s="288">
        <f>G270+G271</f>
        <v>965000</v>
      </c>
      <c r="I270" s="243" t="s">
        <v>23</v>
      </c>
      <c r="J270" s="256"/>
    </row>
    <row r="271" spans="1:10" ht="18" customHeight="1">
      <c r="A271" s="249"/>
      <c r="B271" s="72">
        <v>3</v>
      </c>
      <c r="C271" s="249"/>
      <c r="D271" s="253"/>
      <c r="E271" s="249"/>
      <c r="F271" s="107" t="s">
        <v>312</v>
      </c>
      <c r="G271" s="112">
        <v>500000</v>
      </c>
      <c r="H271" s="288"/>
      <c r="I271" s="243"/>
      <c r="J271" s="256"/>
    </row>
    <row r="272" spans="1:10" ht="18" customHeight="1">
      <c r="A272" s="230" t="s">
        <v>234</v>
      </c>
      <c r="B272" s="230"/>
      <c r="C272" s="230"/>
      <c r="D272" s="28"/>
      <c r="E272" s="43"/>
      <c r="F272" s="43"/>
      <c r="G272" s="30">
        <f>SUM(G269:G271)</f>
        <v>1157000</v>
      </c>
      <c r="H272" s="31">
        <f>SUM(H269:H271)</f>
        <v>1157000</v>
      </c>
      <c r="I272" s="32"/>
      <c r="J272" s="46"/>
    </row>
    <row r="273" spans="1:10" s="23" customFormat="1" ht="18" customHeight="1">
      <c r="A273" s="229" t="s">
        <v>103</v>
      </c>
      <c r="B273" s="229"/>
      <c r="C273" s="229"/>
      <c r="D273" s="35"/>
      <c r="E273" s="36"/>
      <c r="F273" s="36"/>
      <c r="G273" s="37">
        <f>G272+G267+G260+G254+G249+G240+G237+G232+G221+G217+G210+G181+G173</f>
        <v>660548477</v>
      </c>
      <c r="H273" s="38">
        <f>H272+H267+H260+H254+H249+H240+H237+H232+H221+H217+H210+H173+H181</f>
        <v>660548477</v>
      </c>
      <c r="I273" s="39"/>
      <c r="J273" s="47"/>
    </row>
    <row r="274" spans="1:10">
      <c r="A274" s="228" t="s">
        <v>104</v>
      </c>
      <c r="B274" s="228"/>
      <c r="C274" s="228"/>
      <c r="D274" s="228"/>
      <c r="E274" s="228"/>
      <c r="F274" s="228"/>
      <c r="G274" s="228"/>
      <c r="H274" s="228"/>
      <c r="I274" s="228"/>
      <c r="J274" s="228"/>
    </row>
    <row r="275" spans="1:10" s="23" customFormat="1" ht="54">
      <c r="A275" s="123">
        <v>177</v>
      </c>
      <c r="B275" s="123">
        <v>1</v>
      </c>
      <c r="C275" s="123" t="s">
        <v>420</v>
      </c>
      <c r="D275" s="121" t="s">
        <v>291</v>
      </c>
      <c r="E275" s="121" t="s">
        <v>11</v>
      </c>
      <c r="F275" s="121" t="s">
        <v>310</v>
      </c>
      <c r="G275" s="122">
        <v>290000</v>
      </c>
      <c r="H275" s="89">
        <f t="shared" ref="H275:H291" si="22">G275</f>
        <v>290000</v>
      </c>
      <c r="I275" s="124" t="s">
        <v>16</v>
      </c>
      <c r="J275" s="125"/>
    </row>
    <row r="276" spans="1:10" s="23" customFormat="1" ht="54">
      <c r="A276" s="123">
        <v>178</v>
      </c>
      <c r="B276" s="123">
        <v>2</v>
      </c>
      <c r="C276" s="123" t="s">
        <v>198</v>
      </c>
      <c r="D276" s="121" t="s">
        <v>295</v>
      </c>
      <c r="E276" s="121" t="s">
        <v>11</v>
      </c>
      <c r="F276" s="121" t="s">
        <v>310</v>
      </c>
      <c r="G276" s="122">
        <v>6000000</v>
      </c>
      <c r="H276" s="89">
        <f t="shared" si="22"/>
        <v>6000000</v>
      </c>
      <c r="I276" s="124" t="s">
        <v>23</v>
      </c>
      <c r="J276" s="125"/>
    </row>
    <row r="277" spans="1:10" s="23" customFormat="1" ht="49.15" customHeight="1">
      <c r="A277" s="123">
        <v>179</v>
      </c>
      <c r="B277" s="123">
        <v>3</v>
      </c>
      <c r="C277" s="123" t="s">
        <v>296</v>
      </c>
      <c r="D277" s="121" t="s">
        <v>291</v>
      </c>
      <c r="E277" s="121" t="s">
        <v>11</v>
      </c>
      <c r="F277" s="121" t="s">
        <v>310</v>
      </c>
      <c r="G277" s="122">
        <v>2000000</v>
      </c>
      <c r="H277" s="89">
        <f t="shared" si="22"/>
        <v>2000000</v>
      </c>
      <c r="I277" s="124" t="s">
        <v>23</v>
      </c>
      <c r="J277" s="125"/>
    </row>
    <row r="278" spans="1:10" s="23" customFormat="1" ht="69.75" customHeight="1">
      <c r="A278" s="123">
        <v>180</v>
      </c>
      <c r="B278" s="123">
        <v>4</v>
      </c>
      <c r="C278" s="123" t="s">
        <v>421</v>
      </c>
      <c r="D278" s="123" t="s">
        <v>294</v>
      </c>
      <c r="E278" s="123" t="s">
        <v>11</v>
      </c>
      <c r="F278" s="123" t="s">
        <v>310</v>
      </c>
      <c r="G278" s="122">
        <v>3500000</v>
      </c>
      <c r="H278" s="89">
        <f t="shared" si="22"/>
        <v>3500000</v>
      </c>
      <c r="I278" s="124" t="s">
        <v>23</v>
      </c>
      <c r="J278" s="125"/>
    </row>
    <row r="279" spans="1:10" s="23" customFormat="1" ht="45.75" customHeight="1">
      <c r="A279" s="123">
        <v>181</v>
      </c>
      <c r="B279" s="123">
        <v>5</v>
      </c>
      <c r="C279" s="123" t="s">
        <v>422</v>
      </c>
      <c r="D279" s="121" t="s">
        <v>290</v>
      </c>
      <c r="E279" s="121" t="s">
        <v>15</v>
      </c>
      <c r="F279" s="121" t="s">
        <v>310</v>
      </c>
      <c r="G279" s="122">
        <v>22000000</v>
      </c>
      <c r="H279" s="89">
        <f t="shared" si="22"/>
        <v>22000000</v>
      </c>
      <c r="I279" s="124" t="s">
        <v>23</v>
      </c>
      <c r="J279" s="125"/>
    </row>
    <row r="280" spans="1:10" ht="48.75" customHeight="1">
      <c r="A280" s="123">
        <v>182</v>
      </c>
      <c r="B280" s="123">
        <v>6</v>
      </c>
      <c r="C280" s="123" t="s">
        <v>423</v>
      </c>
      <c r="D280" s="121" t="s">
        <v>290</v>
      </c>
      <c r="E280" s="121" t="s">
        <v>15</v>
      </c>
      <c r="F280" s="121" t="s">
        <v>310</v>
      </c>
      <c r="G280" s="122">
        <v>22000000</v>
      </c>
      <c r="H280" s="89">
        <f t="shared" si="22"/>
        <v>22000000</v>
      </c>
      <c r="I280" s="124" t="s">
        <v>23</v>
      </c>
      <c r="J280" s="125"/>
    </row>
    <row r="281" spans="1:10" ht="46.5" customHeight="1">
      <c r="A281" s="123">
        <v>183</v>
      </c>
      <c r="B281" s="123">
        <v>7</v>
      </c>
      <c r="C281" s="123" t="s">
        <v>249</v>
      </c>
      <c r="D281" s="123" t="s">
        <v>291</v>
      </c>
      <c r="E281" s="123" t="s">
        <v>17</v>
      </c>
      <c r="F281" s="123" t="s">
        <v>310</v>
      </c>
      <c r="G281" s="122">
        <v>2000000</v>
      </c>
      <c r="H281" s="89">
        <f t="shared" si="22"/>
        <v>2000000</v>
      </c>
      <c r="I281" s="124" t="s">
        <v>23</v>
      </c>
      <c r="J281" s="125"/>
    </row>
    <row r="282" spans="1:10" s="26" customFormat="1" ht="54">
      <c r="A282" s="123">
        <v>184</v>
      </c>
      <c r="B282" s="123">
        <v>8</v>
      </c>
      <c r="C282" s="123" t="s">
        <v>424</v>
      </c>
      <c r="D282" s="121" t="s">
        <v>290</v>
      </c>
      <c r="E282" s="121" t="s">
        <v>17</v>
      </c>
      <c r="F282" s="121" t="s">
        <v>310</v>
      </c>
      <c r="G282" s="122">
        <v>15000000</v>
      </c>
      <c r="H282" s="89">
        <f t="shared" si="22"/>
        <v>15000000</v>
      </c>
      <c r="I282" s="124" t="s">
        <v>23</v>
      </c>
      <c r="J282" s="125"/>
    </row>
    <row r="283" spans="1:10" s="26" customFormat="1" ht="36">
      <c r="A283" s="123">
        <v>185</v>
      </c>
      <c r="B283" s="123">
        <v>9</v>
      </c>
      <c r="C283" s="123" t="s">
        <v>425</v>
      </c>
      <c r="D283" s="123" t="s">
        <v>291</v>
      </c>
      <c r="E283" s="123" t="s">
        <v>17</v>
      </c>
      <c r="F283" s="123" t="s">
        <v>310</v>
      </c>
      <c r="G283" s="122">
        <v>2500000</v>
      </c>
      <c r="H283" s="89">
        <f t="shared" si="22"/>
        <v>2500000</v>
      </c>
      <c r="I283" s="123" t="s">
        <v>23</v>
      </c>
      <c r="J283" s="125"/>
    </row>
    <row r="284" spans="1:10" s="26" customFormat="1" ht="34.5" customHeight="1">
      <c r="A284" s="123">
        <v>186</v>
      </c>
      <c r="B284" s="123">
        <v>10</v>
      </c>
      <c r="C284" s="123" t="s">
        <v>426</v>
      </c>
      <c r="D284" s="121" t="s">
        <v>290</v>
      </c>
      <c r="E284" s="121" t="s">
        <v>22</v>
      </c>
      <c r="F284" s="121" t="s">
        <v>310</v>
      </c>
      <c r="G284" s="122">
        <v>600000000</v>
      </c>
      <c r="H284" s="89">
        <f t="shared" si="22"/>
        <v>600000000</v>
      </c>
      <c r="I284" s="124" t="s">
        <v>13</v>
      </c>
      <c r="J284" s="125"/>
    </row>
    <row r="285" spans="1:10" s="26" customFormat="1" ht="54">
      <c r="A285" s="123">
        <v>187</v>
      </c>
      <c r="B285" s="123">
        <v>11</v>
      </c>
      <c r="C285" s="123" t="s">
        <v>427</v>
      </c>
      <c r="D285" s="121" t="s">
        <v>290</v>
      </c>
      <c r="E285" s="121" t="s">
        <v>29</v>
      </c>
      <c r="F285" s="121" t="s">
        <v>310</v>
      </c>
      <c r="G285" s="122">
        <v>30000000</v>
      </c>
      <c r="H285" s="89">
        <f t="shared" si="22"/>
        <v>30000000</v>
      </c>
      <c r="I285" s="124" t="s">
        <v>23</v>
      </c>
      <c r="J285" s="125"/>
    </row>
    <row r="286" spans="1:10" s="26" customFormat="1" ht="54">
      <c r="A286" s="123">
        <v>188</v>
      </c>
      <c r="B286" s="123">
        <v>12</v>
      </c>
      <c r="C286" s="123" t="s">
        <v>489</v>
      </c>
      <c r="D286" s="121" t="s">
        <v>290</v>
      </c>
      <c r="E286" s="121" t="s">
        <v>22</v>
      </c>
      <c r="F286" s="121" t="s">
        <v>310</v>
      </c>
      <c r="G286" s="122">
        <v>30000000</v>
      </c>
      <c r="H286" s="89">
        <f t="shared" si="22"/>
        <v>30000000</v>
      </c>
      <c r="I286" s="124" t="s">
        <v>23</v>
      </c>
      <c r="J286" s="125"/>
    </row>
    <row r="287" spans="1:10" s="26" customFormat="1" ht="54">
      <c r="A287" s="123">
        <v>189</v>
      </c>
      <c r="B287" s="123">
        <v>13</v>
      </c>
      <c r="C287" s="123" t="s">
        <v>197</v>
      </c>
      <c r="D287" s="121" t="s">
        <v>292</v>
      </c>
      <c r="E287" s="121" t="s">
        <v>18</v>
      </c>
      <c r="F287" s="121" t="s">
        <v>310</v>
      </c>
      <c r="G287" s="122">
        <v>20000000</v>
      </c>
      <c r="H287" s="89">
        <f t="shared" si="22"/>
        <v>20000000</v>
      </c>
      <c r="I287" s="124" t="s">
        <v>23</v>
      </c>
      <c r="J287" s="125"/>
    </row>
    <row r="288" spans="1:10" s="26" customFormat="1" ht="36">
      <c r="A288" s="123">
        <v>190</v>
      </c>
      <c r="B288" s="123">
        <v>14</v>
      </c>
      <c r="C288" s="123" t="s">
        <v>490</v>
      </c>
      <c r="D288" s="121" t="s">
        <v>290</v>
      </c>
      <c r="E288" s="121" t="s">
        <v>20</v>
      </c>
      <c r="F288" s="121" t="s">
        <v>310</v>
      </c>
      <c r="G288" s="122">
        <v>40000000</v>
      </c>
      <c r="H288" s="89">
        <f t="shared" si="22"/>
        <v>40000000</v>
      </c>
      <c r="I288" s="124" t="s">
        <v>13</v>
      </c>
      <c r="J288" s="125"/>
    </row>
    <row r="289" spans="1:10" s="26" customFormat="1" ht="54">
      <c r="A289" s="123">
        <v>191</v>
      </c>
      <c r="B289" s="123">
        <v>15</v>
      </c>
      <c r="C289" s="123" t="s">
        <v>491</v>
      </c>
      <c r="D289" s="121" t="s">
        <v>290</v>
      </c>
      <c r="E289" s="121" t="s">
        <v>20</v>
      </c>
      <c r="F289" s="121" t="s">
        <v>310</v>
      </c>
      <c r="G289" s="122">
        <v>35000000</v>
      </c>
      <c r="H289" s="89">
        <f t="shared" si="22"/>
        <v>35000000</v>
      </c>
      <c r="I289" s="124" t="s">
        <v>13</v>
      </c>
      <c r="J289" s="125"/>
    </row>
    <row r="290" spans="1:10" s="26" customFormat="1" ht="36">
      <c r="A290" s="123">
        <v>192</v>
      </c>
      <c r="B290" s="123">
        <v>16</v>
      </c>
      <c r="C290" s="123" t="s">
        <v>492</v>
      </c>
      <c r="D290" s="121" t="s">
        <v>290</v>
      </c>
      <c r="E290" s="121" t="s">
        <v>31</v>
      </c>
      <c r="F290" s="121" t="s">
        <v>310</v>
      </c>
      <c r="G290" s="122">
        <v>20000000</v>
      </c>
      <c r="H290" s="89">
        <f t="shared" si="22"/>
        <v>20000000</v>
      </c>
      <c r="I290" s="124" t="s">
        <v>23</v>
      </c>
      <c r="J290" s="125"/>
    </row>
    <row r="291" spans="1:10" s="26" customFormat="1" ht="43.5" customHeight="1">
      <c r="A291" s="123">
        <v>193</v>
      </c>
      <c r="B291" s="123">
        <v>17</v>
      </c>
      <c r="C291" s="123" t="s">
        <v>428</v>
      </c>
      <c r="D291" s="121" t="s">
        <v>292</v>
      </c>
      <c r="E291" s="121" t="s">
        <v>15</v>
      </c>
      <c r="F291" s="121" t="s">
        <v>310</v>
      </c>
      <c r="G291" s="122">
        <v>2000000</v>
      </c>
      <c r="H291" s="89">
        <f t="shared" si="22"/>
        <v>2000000</v>
      </c>
      <c r="I291" s="124" t="s">
        <v>23</v>
      </c>
      <c r="J291" s="125"/>
    </row>
    <row r="292" spans="1:10" s="26" customFormat="1" ht="24" customHeight="1">
      <c r="A292" s="230" t="s">
        <v>112</v>
      </c>
      <c r="B292" s="230"/>
      <c r="C292" s="230"/>
      <c r="D292" s="28"/>
      <c r="E292" s="43"/>
      <c r="F292" s="43"/>
      <c r="G292" s="30">
        <f>SUM(G275:G291)</f>
        <v>852290000</v>
      </c>
      <c r="H292" s="31">
        <f>SUM(H275:H291)</f>
        <v>852290000</v>
      </c>
      <c r="I292" s="32"/>
      <c r="J292" s="46"/>
    </row>
    <row r="293" spans="1:10" s="26" customFormat="1" ht="25.5" customHeight="1">
      <c r="A293" s="229" t="s">
        <v>111</v>
      </c>
      <c r="B293" s="229"/>
      <c r="C293" s="229"/>
      <c r="D293" s="35"/>
      <c r="E293" s="36"/>
      <c r="F293" s="36"/>
      <c r="G293" s="37">
        <f>SUM(G292)</f>
        <v>852290000</v>
      </c>
      <c r="H293" s="38">
        <f>SUM(H292)</f>
        <v>852290000</v>
      </c>
      <c r="I293" s="39"/>
      <c r="J293" s="47"/>
    </row>
    <row r="294" spans="1:10" s="26" customFormat="1" ht="33" customHeight="1">
      <c r="A294" s="286" t="s">
        <v>315</v>
      </c>
      <c r="B294" s="286"/>
      <c r="C294" s="286"/>
      <c r="D294" s="286"/>
      <c r="E294" s="286"/>
      <c r="F294" s="286"/>
      <c r="G294" s="286"/>
      <c r="H294" s="286"/>
      <c r="I294" s="286"/>
      <c r="J294" s="286"/>
    </row>
    <row r="295" spans="1:10" ht="72.75" customHeight="1">
      <c r="A295" s="181">
        <v>194</v>
      </c>
      <c r="B295" s="201">
        <v>1</v>
      </c>
      <c r="C295" s="199" t="s">
        <v>116</v>
      </c>
      <c r="D295" s="200" t="s">
        <v>14</v>
      </c>
      <c r="E295" s="88" t="s">
        <v>280</v>
      </c>
      <c r="F295" s="181" t="s">
        <v>12</v>
      </c>
      <c r="G295" s="197">
        <v>1694915</v>
      </c>
      <c r="H295" s="197">
        <f>G295</f>
        <v>1694915</v>
      </c>
      <c r="I295" s="181" t="s">
        <v>23</v>
      </c>
      <c r="J295" s="190"/>
    </row>
    <row r="296" spans="1:10" ht="72.75" customHeight="1">
      <c r="A296" s="185">
        <v>195</v>
      </c>
      <c r="B296" s="201">
        <v>2</v>
      </c>
      <c r="C296" s="183" t="s">
        <v>278</v>
      </c>
      <c r="D296" s="184" t="s">
        <v>284</v>
      </c>
      <c r="E296" s="88" t="s">
        <v>280</v>
      </c>
      <c r="F296" s="181" t="s">
        <v>32</v>
      </c>
      <c r="G296" s="197">
        <v>250000</v>
      </c>
      <c r="H296" s="197">
        <f t="shared" ref="H296:H297" si="23">G296</f>
        <v>250000</v>
      </c>
      <c r="I296" s="181" t="s">
        <v>16</v>
      </c>
      <c r="J296" s="198"/>
    </row>
    <row r="297" spans="1:10" ht="50.25" customHeight="1">
      <c r="A297" s="95">
        <v>196</v>
      </c>
      <c r="B297" s="117">
        <v>3</v>
      </c>
      <c r="C297" s="97" t="s">
        <v>237</v>
      </c>
      <c r="D297" s="97" t="s">
        <v>38</v>
      </c>
      <c r="E297" s="88" t="s">
        <v>280</v>
      </c>
      <c r="F297" s="98" t="s">
        <v>12</v>
      </c>
      <c r="G297" s="94">
        <v>25421500</v>
      </c>
      <c r="H297" s="94">
        <f t="shared" si="23"/>
        <v>25421500</v>
      </c>
      <c r="I297" s="98" t="s">
        <v>13</v>
      </c>
      <c r="J297" s="109"/>
    </row>
    <row r="298" spans="1:10" s="11" customFormat="1">
      <c r="A298" s="240">
        <v>197</v>
      </c>
      <c r="B298" s="71">
        <v>4</v>
      </c>
      <c r="C298" s="245" t="s">
        <v>434</v>
      </c>
      <c r="D298" s="249" t="s">
        <v>435</v>
      </c>
      <c r="E298" s="253" t="s">
        <v>280</v>
      </c>
      <c r="F298" s="98" t="s">
        <v>42</v>
      </c>
      <c r="G298" s="107">
        <v>3500000</v>
      </c>
      <c r="H298" s="250">
        <f>G298+G299+G300</f>
        <v>7058949</v>
      </c>
      <c r="I298" s="249" t="s">
        <v>13</v>
      </c>
      <c r="J298" s="257"/>
    </row>
    <row r="299" spans="1:10" s="11" customFormat="1" ht="48.75" customHeight="1">
      <c r="A299" s="240"/>
      <c r="B299" s="71">
        <v>5</v>
      </c>
      <c r="C299" s="245"/>
      <c r="D299" s="249"/>
      <c r="E299" s="253"/>
      <c r="F299" s="98" t="s">
        <v>151</v>
      </c>
      <c r="G299" s="107">
        <v>2542000</v>
      </c>
      <c r="H299" s="250"/>
      <c r="I299" s="249"/>
      <c r="J299" s="257"/>
    </row>
    <row r="300" spans="1:10" ht="55.5" customHeight="1">
      <c r="A300" s="240"/>
      <c r="B300" s="117">
        <v>6</v>
      </c>
      <c r="C300" s="245"/>
      <c r="D300" s="249"/>
      <c r="E300" s="253"/>
      <c r="F300" s="98" t="s">
        <v>28</v>
      </c>
      <c r="G300" s="112">
        <v>1016949</v>
      </c>
      <c r="H300" s="250"/>
      <c r="I300" s="249"/>
      <c r="J300" s="257"/>
    </row>
    <row r="301" spans="1:10" s="130" customFormat="1" ht="41.25" customHeight="1">
      <c r="A301" s="240">
        <v>198</v>
      </c>
      <c r="B301" s="117">
        <v>7</v>
      </c>
      <c r="C301" s="260" t="s">
        <v>436</v>
      </c>
      <c r="D301" s="261" t="s">
        <v>437</v>
      </c>
      <c r="E301" s="250" t="s">
        <v>280</v>
      </c>
      <c r="F301" s="98" t="s">
        <v>122</v>
      </c>
      <c r="G301" s="112">
        <v>16949152</v>
      </c>
      <c r="H301" s="262">
        <f>G302+G301</f>
        <v>18294152</v>
      </c>
      <c r="I301" s="243" t="s">
        <v>13</v>
      </c>
      <c r="J301" s="257"/>
    </row>
    <row r="302" spans="1:10" s="130" customFormat="1" ht="33" customHeight="1">
      <c r="A302" s="240"/>
      <c r="B302" s="72">
        <v>8</v>
      </c>
      <c r="C302" s="260"/>
      <c r="D302" s="261"/>
      <c r="E302" s="250"/>
      <c r="F302" s="99" t="s">
        <v>42</v>
      </c>
      <c r="G302" s="119">
        <v>1345000</v>
      </c>
      <c r="H302" s="262"/>
      <c r="I302" s="243"/>
      <c r="J302" s="257"/>
    </row>
    <row r="303" spans="1:10" s="26" customFormat="1" ht="41.25" customHeight="1">
      <c r="A303" s="95">
        <v>199</v>
      </c>
      <c r="B303" s="72">
        <v>9</v>
      </c>
      <c r="C303" s="107" t="s">
        <v>438</v>
      </c>
      <c r="D303" s="107" t="s">
        <v>439</v>
      </c>
      <c r="E303" s="88" t="s">
        <v>280</v>
      </c>
      <c r="F303" s="103" t="s">
        <v>42</v>
      </c>
      <c r="G303" s="119">
        <v>700000</v>
      </c>
      <c r="H303" s="107">
        <v>700000</v>
      </c>
      <c r="I303" s="98" t="s">
        <v>23</v>
      </c>
      <c r="J303" s="107"/>
    </row>
    <row r="304" spans="1:10" s="26" customFormat="1" ht="36">
      <c r="A304" s="95">
        <v>200</v>
      </c>
      <c r="B304" s="72">
        <v>10</v>
      </c>
      <c r="C304" s="107" t="s">
        <v>440</v>
      </c>
      <c r="D304" s="107" t="s">
        <v>441</v>
      </c>
      <c r="E304" s="88" t="s">
        <v>280</v>
      </c>
      <c r="F304" s="103" t="s">
        <v>442</v>
      </c>
      <c r="G304" s="119">
        <v>600000</v>
      </c>
      <c r="H304" s="107">
        <v>600000</v>
      </c>
      <c r="I304" s="98" t="s">
        <v>443</v>
      </c>
      <c r="J304" s="107"/>
    </row>
    <row r="305" spans="1:10" s="26" customFormat="1" ht="36">
      <c r="A305" s="95">
        <v>201</v>
      </c>
      <c r="B305" s="117">
        <v>11</v>
      </c>
      <c r="C305" s="76" t="s">
        <v>444</v>
      </c>
      <c r="D305" s="76" t="s">
        <v>445</v>
      </c>
      <c r="E305" s="88" t="s">
        <v>280</v>
      </c>
      <c r="F305" s="98" t="s">
        <v>12</v>
      </c>
      <c r="G305" s="107">
        <v>19800000</v>
      </c>
      <c r="H305" s="107">
        <v>19800000</v>
      </c>
      <c r="I305" s="103" t="s">
        <v>13</v>
      </c>
      <c r="J305" s="103"/>
    </row>
    <row r="306" spans="1:10" ht="36" customHeight="1">
      <c r="A306" s="99">
        <v>202</v>
      </c>
      <c r="B306" s="71">
        <v>12</v>
      </c>
      <c r="C306" s="103" t="s">
        <v>446</v>
      </c>
      <c r="D306" s="103" t="s">
        <v>447</v>
      </c>
      <c r="E306" s="88" t="s">
        <v>280</v>
      </c>
      <c r="F306" s="100" t="s">
        <v>21</v>
      </c>
      <c r="G306" s="102">
        <v>7000000</v>
      </c>
      <c r="H306" s="102">
        <v>7000000</v>
      </c>
      <c r="I306" s="100" t="s">
        <v>13</v>
      </c>
      <c r="J306" s="103" t="s">
        <v>139</v>
      </c>
    </row>
    <row r="307" spans="1:10" ht="42.75" customHeight="1">
      <c r="A307" s="240">
        <v>203</v>
      </c>
      <c r="B307" s="117">
        <v>13</v>
      </c>
      <c r="C307" s="245" t="s">
        <v>166</v>
      </c>
      <c r="D307" s="245" t="s">
        <v>46</v>
      </c>
      <c r="E307" s="239" t="s">
        <v>280</v>
      </c>
      <c r="F307" s="98" t="s">
        <v>12</v>
      </c>
      <c r="G307" s="94">
        <v>17850000</v>
      </c>
      <c r="H307" s="239">
        <f>G307+G308</f>
        <v>18250000</v>
      </c>
      <c r="I307" s="243" t="s">
        <v>13</v>
      </c>
      <c r="J307" s="242"/>
    </row>
    <row r="308" spans="1:10" s="2" customFormat="1" ht="24.75" customHeight="1">
      <c r="A308" s="253"/>
      <c r="B308" s="71">
        <v>14</v>
      </c>
      <c r="C308" s="253"/>
      <c r="D308" s="253"/>
      <c r="E308" s="239"/>
      <c r="F308" s="98" t="s">
        <v>307</v>
      </c>
      <c r="G308" s="94">
        <v>400000</v>
      </c>
      <c r="H308" s="254"/>
      <c r="I308" s="243"/>
      <c r="J308" s="242"/>
    </row>
    <row r="309" spans="1:10" ht="37.5" customHeight="1">
      <c r="A309" s="240">
        <v>204</v>
      </c>
      <c r="B309" s="117">
        <v>15</v>
      </c>
      <c r="C309" s="245" t="s">
        <v>49</v>
      </c>
      <c r="D309" s="245" t="s">
        <v>50</v>
      </c>
      <c r="E309" s="250" t="s">
        <v>280</v>
      </c>
      <c r="F309" s="98" t="s">
        <v>12</v>
      </c>
      <c r="G309" s="94">
        <v>20500000</v>
      </c>
      <c r="H309" s="239">
        <f>G309+G310</f>
        <v>22000000</v>
      </c>
      <c r="I309" s="258" t="s">
        <v>13</v>
      </c>
      <c r="J309" s="242"/>
    </row>
    <row r="310" spans="1:10" ht="23.25" customHeight="1">
      <c r="A310" s="253"/>
      <c r="B310" s="71">
        <v>16</v>
      </c>
      <c r="C310" s="253"/>
      <c r="D310" s="253"/>
      <c r="E310" s="250"/>
      <c r="F310" s="98" t="s">
        <v>307</v>
      </c>
      <c r="G310" s="94">
        <v>1500000</v>
      </c>
      <c r="H310" s="254"/>
      <c r="I310" s="258"/>
      <c r="J310" s="242"/>
    </row>
    <row r="311" spans="1:10" ht="44.25" customHeight="1">
      <c r="A311" s="120">
        <v>205</v>
      </c>
      <c r="B311" s="65">
        <v>17</v>
      </c>
      <c r="C311" s="97" t="s">
        <v>190</v>
      </c>
      <c r="D311" s="95" t="s">
        <v>170</v>
      </c>
      <c r="E311" s="88" t="s">
        <v>280</v>
      </c>
      <c r="F311" s="98" t="s">
        <v>12</v>
      </c>
      <c r="G311" s="94">
        <v>800000</v>
      </c>
      <c r="H311" s="94">
        <f t="shared" ref="H311:H313" si="24">G311</f>
        <v>800000</v>
      </c>
      <c r="I311" s="98" t="s">
        <v>23</v>
      </c>
      <c r="J311" s="109"/>
    </row>
    <row r="312" spans="1:10" ht="43.5" customHeight="1">
      <c r="A312" s="120">
        <v>206</v>
      </c>
      <c r="B312" s="65">
        <v>18</v>
      </c>
      <c r="C312" s="52" t="s">
        <v>191</v>
      </c>
      <c r="D312" s="95" t="s">
        <v>124</v>
      </c>
      <c r="E312" s="88" t="s">
        <v>280</v>
      </c>
      <c r="F312" s="98" t="s">
        <v>12</v>
      </c>
      <c r="G312" s="118">
        <v>3383898</v>
      </c>
      <c r="H312" s="94">
        <f t="shared" si="24"/>
        <v>3383898</v>
      </c>
      <c r="I312" s="98" t="s">
        <v>23</v>
      </c>
      <c r="J312" s="109"/>
    </row>
    <row r="313" spans="1:10" s="2" customFormat="1" ht="41.25" customHeight="1">
      <c r="A313" s="120">
        <v>207</v>
      </c>
      <c r="B313" s="65">
        <v>19</v>
      </c>
      <c r="C313" s="107" t="s">
        <v>125</v>
      </c>
      <c r="D313" s="53" t="s">
        <v>58</v>
      </c>
      <c r="E313" s="88" t="s">
        <v>280</v>
      </c>
      <c r="F313" s="98" t="s">
        <v>12</v>
      </c>
      <c r="G313" s="94">
        <v>600000</v>
      </c>
      <c r="H313" s="94">
        <f t="shared" si="24"/>
        <v>600000</v>
      </c>
      <c r="I313" s="98" t="s">
        <v>16</v>
      </c>
      <c r="J313" s="96"/>
    </row>
    <row r="314" spans="1:10" ht="54" customHeight="1">
      <c r="A314" s="97">
        <v>208</v>
      </c>
      <c r="B314" s="117">
        <v>20</v>
      </c>
      <c r="C314" s="103" t="s">
        <v>245</v>
      </c>
      <c r="D314" s="115" t="s">
        <v>65</v>
      </c>
      <c r="E314" s="88" t="s">
        <v>280</v>
      </c>
      <c r="F314" s="115" t="s">
        <v>310</v>
      </c>
      <c r="G314" s="94">
        <v>6000000</v>
      </c>
      <c r="H314" s="94">
        <f>G314</f>
        <v>6000000</v>
      </c>
      <c r="I314" s="98" t="s">
        <v>13</v>
      </c>
      <c r="J314" s="100" t="s">
        <v>210</v>
      </c>
    </row>
    <row r="315" spans="1:10" s="2" customFormat="1" ht="46.5" customHeight="1">
      <c r="A315" s="97">
        <v>209</v>
      </c>
      <c r="B315" s="117">
        <v>21</v>
      </c>
      <c r="C315" s="85" t="s">
        <v>246</v>
      </c>
      <c r="D315" s="115" t="s">
        <v>287</v>
      </c>
      <c r="E315" s="88" t="s">
        <v>280</v>
      </c>
      <c r="F315" s="64" t="s">
        <v>310</v>
      </c>
      <c r="G315" s="89">
        <v>5500000</v>
      </c>
      <c r="H315" s="89">
        <f>G315</f>
        <v>5500000</v>
      </c>
      <c r="I315" s="62" t="s">
        <v>13</v>
      </c>
      <c r="J315" s="62" t="s">
        <v>210</v>
      </c>
    </row>
    <row r="316" spans="1:10" ht="46.5" customHeight="1">
      <c r="A316" s="95">
        <v>210</v>
      </c>
      <c r="B316" s="117">
        <v>22</v>
      </c>
      <c r="C316" s="97" t="s">
        <v>448</v>
      </c>
      <c r="D316" s="97" t="s">
        <v>449</v>
      </c>
      <c r="E316" s="88" t="s">
        <v>280</v>
      </c>
      <c r="F316" s="98" t="s">
        <v>12</v>
      </c>
      <c r="G316" s="107">
        <v>1779661</v>
      </c>
      <c r="H316" s="107">
        <f>G316</f>
        <v>1779661</v>
      </c>
      <c r="I316" s="98" t="s">
        <v>23</v>
      </c>
      <c r="J316" s="104" t="s">
        <v>210</v>
      </c>
    </row>
    <row r="317" spans="1:10" ht="43.5" customHeight="1">
      <c r="A317" s="240">
        <v>211</v>
      </c>
      <c r="B317" s="117">
        <v>23</v>
      </c>
      <c r="C317" s="245" t="s">
        <v>241</v>
      </c>
      <c r="D317" s="245" t="s">
        <v>208</v>
      </c>
      <c r="E317" s="248" t="s">
        <v>280</v>
      </c>
      <c r="F317" s="98" t="s">
        <v>12</v>
      </c>
      <c r="G317" s="107">
        <v>5932203</v>
      </c>
      <c r="H317" s="250">
        <f>G317+G318</f>
        <v>9332203</v>
      </c>
      <c r="I317" s="243" t="s">
        <v>13</v>
      </c>
      <c r="J317" s="244" t="s">
        <v>210</v>
      </c>
    </row>
    <row r="318" spans="1:10" ht="24" customHeight="1">
      <c r="A318" s="240"/>
      <c r="B318" s="117">
        <v>24</v>
      </c>
      <c r="C318" s="245"/>
      <c r="D318" s="245"/>
      <c r="E318" s="248"/>
      <c r="F318" s="98" t="s">
        <v>307</v>
      </c>
      <c r="G318" s="107">
        <v>3400000</v>
      </c>
      <c r="H318" s="250"/>
      <c r="I318" s="243"/>
      <c r="J318" s="244"/>
    </row>
    <row r="319" spans="1:10" ht="52.5" customHeight="1">
      <c r="A319" s="95">
        <v>212</v>
      </c>
      <c r="B319" s="117">
        <v>25</v>
      </c>
      <c r="C319" s="97" t="s">
        <v>450</v>
      </c>
      <c r="D319" s="97" t="s">
        <v>65</v>
      </c>
      <c r="E319" s="88" t="s">
        <v>280</v>
      </c>
      <c r="F319" s="98" t="s">
        <v>12</v>
      </c>
      <c r="G319" s="119">
        <v>4406780</v>
      </c>
      <c r="H319" s="107">
        <f>G319</f>
        <v>4406780</v>
      </c>
      <c r="I319" s="98" t="s">
        <v>13</v>
      </c>
      <c r="J319" s="104" t="s">
        <v>210</v>
      </c>
    </row>
    <row r="320" spans="1:10" ht="66" customHeight="1">
      <c r="A320" s="95">
        <v>213</v>
      </c>
      <c r="B320" s="117">
        <v>26</v>
      </c>
      <c r="C320" s="97" t="s">
        <v>192</v>
      </c>
      <c r="D320" s="114" t="s">
        <v>67</v>
      </c>
      <c r="E320" s="88" t="s">
        <v>280</v>
      </c>
      <c r="F320" s="98" t="s">
        <v>12</v>
      </c>
      <c r="G320" s="107">
        <v>665000</v>
      </c>
      <c r="H320" s="107">
        <f t="shared" ref="H320" si="25">G320</f>
        <v>665000</v>
      </c>
      <c r="I320" s="98" t="s">
        <v>23</v>
      </c>
      <c r="J320" s="108"/>
    </row>
    <row r="321" spans="1:10" ht="54.75" customHeight="1">
      <c r="A321" s="95">
        <v>214</v>
      </c>
      <c r="B321" s="117">
        <v>27</v>
      </c>
      <c r="C321" s="97" t="s">
        <v>70</v>
      </c>
      <c r="D321" s="97" t="s">
        <v>71</v>
      </c>
      <c r="E321" s="88" t="s">
        <v>280</v>
      </c>
      <c r="F321" s="98" t="s">
        <v>12</v>
      </c>
      <c r="G321" s="107">
        <v>238095238</v>
      </c>
      <c r="H321" s="107">
        <f>G321</f>
        <v>238095238</v>
      </c>
      <c r="I321" s="98" t="s">
        <v>13</v>
      </c>
      <c r="J321" s="109"/>
    </row>
    <row r="322" spans="1:10" ht="33.75" customHeight="1">
      <c r="A322" s="240">
        <v>215</v>
      </c>
      <c r="B322" s="117">
        <v>28</v>
      </c>
      <c r="C322" s="245" t="s">
        <v>193</v>
      </c>
      <c r="D322" s="245" t="s">
        <v>72</v>
      </c>
      <c r="E322" s="249" t="s">
        <v>280</v>
      </c>
      <c r="F322" s="98" t="s">
        <v>311</v>
      </c>
      <c r="G322" s="107">
        <v>650000</v>
      </c>
      <c r="H322" s="250">
        <f>G322+G323</f>
        <v>19697619</v>
      </c>
      <c r="I322" s="243" t="s">
        <v>131</v>
      </c>
      <c r="J322" s="264"/>
    </row>
    <row r="323" spans="1:10" ht="51" customHeight="1">
      <c r="A323" s="240"/>
      <c r="B323" s="117">
        <v>29</v>
      </c>
      <c r="C323" s="245"/>
      <c r="D323" s="245"/>
      <c r="E323" s="249"/>
      <c r="F323" s="98" t="s">
        <v>12</v>
      </c>
      <c r="G323" s="107">
        <v>19047619</v>
      </c>
      <c r="H323" s="250"/>
      <c r="I323" s="243"/>
      <c r="J323" s="264"/>
    </row>
    <row r="324" spans="1:10" ht="49.5" customHeight="1">
      <c r="A324" s="95">
        <v>216</v>
      </c>
      <c r="B324" s="117">
        <v>30</v>
      </c>
      <c r="C324" s="97" t="s">
        <v>451</v>
      </c>
      <c r="D324" s="97" t="s">
        <v>171</v>
      </c>
      <c r="E324" s="88" t="s">
        <v>280</v>
      </c>
      <c r="F324" s="98" t="s">
        <v>12</v>
      </c>
      <c r="G324" s="107">
        <v>50000000</v>
      </c>
      <c r="H324" s="107">
        <f>G324</f>
        <v>50000000</v>
      </c>
      <c r="I324" s="98" t="s">
        <v>131</v>
      </c>
      <c r="J324" s="99" t="s">
        <v>221</v>
      </c>
    </row>
    <row r="325" spans="1:10" ht="42.75" customHeight="1">
      <c r="A325" s="95">
        <v>217</v>
      </c>
      <c r="B325" s="117">
        <v>31</v>
      </c>
      <c r="C325" s="97" t="s">
        <v>148</v>
      </c>
      <c r="D325" s="97" t="s">
        <v>171</v>
      </c>
      <c r="E325" s="88" t="s">
        <v>280</v>
      </c>
      <c r="F325" s="98" t="s">
        <v>311</v>
      </c>
      <c r="G325" s="107">
        <v>4000000</v>
      </c>
      <c r="H325" s="107">
        <f>G325</f>
        <v>4000000</v>
      </c>
      <c r="I325" s="98" t="s">
        <v>23</v>
      </c>
      <c r="J325" s="96"/>
    </row>
    <row r="326" spans="1:10" ht="39" customHeight="1">
      <c r="A326" s="240">
        <v>218</v>
      </c>
      <c r="B326" s="117">
        <v>32</v>
      </c>
      <c r="C326" s="285" t="s">
        <v>85</v>
      </c>
      <c r="D326" s="270" t="s">
        <v>86</v>
      </c>
      <c r="E326" s="250" t="s">
        <v>280</v>
      </c>
      <c r="F326" s="107" t="s">
        <v>12</v>
      </c>
      <c r="G326" s="118">
        <v>161016949</v>
      </c>
      <c r="H326" s="285">
        <f>G326+G327+G328</f>
        <v>174586949</v>
      </c>
      <c r="I326" s="243" t="s">
        <v>13</v>
      </c>
      <c r="J326" s="257"/>
    </row>
    <row r="327" spans="1:10" ht="30" customHeight="1">
      <c r="A327" s="253"/>
      <c r="B327" s="117">
        <v>33</v>
      </c>
      <c r="C327" s="253"/>
      <c r="D327" s="253"/>
      <c r="E327" s="250"/>
      <c r="F327" s="107" t="s">
        <v>310</v>
      </c>
      <c r="G327" s="118">
        <v>8570000</v>
      </c>
      <c r="H327" s="254"/>
      <c r="I327" s="253"/>
      <c r="J327" s="252"/>
    </row>
    <row r="328" spans="1:10" ht="35.25" customHeight="1">
      <c r="A328" s="235"/>
      <c r="B328" s="172">
        <v>34</v>
      </c>
      <c r="C328" s="235"/>
      <c r="D328" s="235"/>
      <c r="E328" s="297"/>
      <c r="F328" s="173" t="s">
        <v>189</v>
      </c>
      <c r="G328" s="174">
        <v>5000000</v>
      </c>
      <c r="H328" s="279"/>
      <c r="I328" s="235"/>
      <c r="J328" s="292"/>
    </row>
    <row r="329" spans="1:10" s="175" customFormat="1" ht="65.25" customHeight="1">
      <c r="A329" s="181">
        <v>219</v>
      </c>
      <c r="B329" s="181">
        <v>35</v>
      </c>
      <c r="C329" s="181" t="s">
        <v>283</v>
      </c>
      <c r="D329" s="181" t="s">
        <v>290</v>
      </c>
      <c r="E329" s="88" t="s">
        <v>280</v>
      </c>
      <c r="F329" s="181" t="s">
        <v>309</v>
      </c>
      <c r="G329" s="186">
        <v>10169491</v>
      </c>
      <c r="H329" s="186">
        <f>G329</f>
        <v>10169491</v>
      </c>
      <c r="I329" s="181" t="s">
        <v>23</v>
      </c>
      <c r="J329" s="181"/>
    </row>
    <row r="330" spans="1:10" s="23" customFormat="1" ht="79.5" customHeight="1">
      <c r="A330" s="184">
        <v>220</v>
      </c>
      <c r="B330" s="201">
        <v>36</v>
      </c>
      <c r="C330" s="87" t="s">
        <v>452</v>
      </c>
      <c r="D330" s="87" t="s">
        <v>293</v>
      </c>
      <c r="E330" s="88" t="s">
        <v>280</v>
      </c>
      <c r="F330" s="64" t="s">
        <v>310</v>
      </c>
      <c r="G330" s="89">
        <v>8000000</v>
      </c>
      <c r="H330" s="89">
        <v>8000000</v>
      </c>
      <c r="I330" s="85" t="s">
        <v>23</v>
      </c>
      <c r="J330" s="188"/>
    </row>
    <row r="331" spans="1:10" s="23" customFormat="1" ht="61.5" customHeight="1">
      <c r="A331" s="189">
        <v>221</v>
      </c>
      <c r="B331" s="71">
        <v>37</v>
      </c>
      <c r="C331" s="87" t="s">
        <v>197</v>
      </c>
      <c r="D331" s="64" t="s">
        <v>292</v>
      </c>
      <c r="E331" s="88" t="s">
        <v>280</v>
      </c>
      <c r="F331" s="64" t="s">
        <v>310</v>
      </c>
      <c r="G331" s="89">
        <v>20000000</v>
      </c>
      <c r="H331" s="89">
        <f t="shared" ref="H331:H332" si="26">G331</f>
        <v>20000000</v>
      </c>
      <c r="I331" s="85" t="s">
        <v>23</v>
      </c>
      <c r="J331" s="190"/>
    </row>
    <row r="332" spans="1:10" s="23" customFormat="1" ht="57.75" customHeight="1">
      <c r="A332" s="99">
        <v>222</v>
      </c>
      <c r="B332" s="99">
        <v>38</v>
      </c>
      <c r="C332" s="103" t="s">
        <v>453</v>
      </c>
      <c r="D332" s="103" t="s">
        <v>293</v>
      </c>
      <c r="E332" s="88" t="s">
        <v>280</v>
      </c>
      <c r="F332" s="99" t="s">
        <v>310</v>
      </c>
      <c r="G332" s="102">
        <v>35000000</v>
      </c>
      <c r="H332" s="102">
        <f t="shared" si="26"/>
        <v>35000000</v>
      </c>
      <c r="I332" s="103" t="s">
        <v>454</v>
      </c>
      <c r="J332" s="103" t="s">
        <v>210</v>
      </c>
    </row>
    <row r="333" spans="1:10">
      <c r="A333" s="230" t="s">
        <v>113</v>
      </c>
      <c r="B333" s="230"/>
      <c r="C333" s="230"/>
      <c r="D333" s="28"/>
      <c r="E333" s="43"/>
      <c r="F333" s="43"/>
      <c r="G333" s="30">
        <f>SUM(G295:G332)</f>
        <v>713086355</v>
      </c>
      <c r="H333" s="31">
        <f>SUM(H295:H332)</f>
        <v>713086355</v>
      </c>
      <c r="I333" s="32"/>
      <c r="J333" s="32"/>
    </row>
    <row r="334" spans="1:10">
      <c r="A334" s="229" t="s">
        <v>146</v>
      </c>
      <c r="B334" s="229"/>
      <c r="C334" s="229"/>
      <c r="D334" s="35"/>
      <c r="E334" s="36"/>
      <c r="F334" s="36"/>
      <c r="G334" s="37">
        <f>G58+G74+G97+G137+G152+G173+G181+G210+G217+G221+G232+G237+G240+G249+G254+G260+G267+G272+G292+G333</f>
        <v>3215114624</v>
      </c>
      <c r="H334" s="38">
        <f>H153+H273+H293+H333</f>
        <v>3215114624</v>
      </c>
      <c r="I334" s="39"/>
      <c r="J334" s="39"/>
    </row>
    <row r="335" spans="1:10" ht="32.25" customHeight="1">
      <c r="A335" s="204"/>
      <c r="B335" s="204"/>
      <c r="C335" s="204"/>
      <c r="D335" s="205"/>
      <c r="E335" s="206"/>
      <c r="F335" s="206"/>
      <c r="G335" s="207"/>
      <c r="H335" s="208"/>
      <c r="I335" s="209"/>
      <c r="J335" s="209"/>
    </row>
    <row r="336" spans="1:10" ht="23.25">
      <c r="A336" s="73"/>
      <c r="B336" s="77"/>
      <c r="C336" s="15" t="s">
        <v>223</v>
      </c>
      <c r="D336" s="16"/>
      <c r="E336" s="16"/>
      <c r="F336" s="16"/>
      <c r="G336" s="20"/>
      <c r="H336" s="20"/>
      <c r="I336" s="17"/>
    </row>
    <row r="337" spans="1:9" ht="23.25">
      <c r="A337" s="73"/>
      <c r="B337" s="77"/>
      <c r="C337" s="15" t="s">
        <v>224</v>
      </c>
      <c r="D337" s="16"/>
      <c r="E337" s="16"/>
      <c r="F337" s="16"/>
      <c r="G337" s="295"/>
      <c r="H337" s="295"/>
      <c r="I337" s="17"/>
    </row>
    <row r="338" spans="1:9" ht="23.25">
      <c r="A338" s="73"/>
      <c r="B338" s="77"/>
      <c r="C338" s="15" t="s">
        <v>316</v>
      </c>
      <c r="D338" s="16"/>
      <c r="E338" s="16"/>
      <c r="F338" s="16"/>
      <c r="G338" s="293"/>
      <c r="H338" s="293"/>
      <c r="I338" s="79"/>
    </row>
    <row r="339" spans="1:9" ht="23.25">
      <c r="A339" s="73"/>
      <c r="B339" s="77"/>
      <c r="C339" s="82" t="s">
        <v>231</v>
      </c>
      <c r="D339" s="16"/>
      <c r="E339" s="16"/>
      <c r="F339" s="16"/>
      <c r="G339" s="294"/>
      <c r="H339" s="294"/>
    </row>
    <row r="340" spans="1:9" ht="23.25">
      <c r="A340" s="73"/>
      <c r="B340" s="77"/>
      <c r="C340" s="18"/>
      <c r="D340" s="16"/>
      <c r="E340" s="16"/>
      <c r="F340" s="16"/>
      <c r="I340" s="19"/>
    </row>
    <row r="341" spans="1:9" ht="23.25">
      <c r="A341" s="73"/>
      <c r="B341" s="77"/>
      <c r="C341" s="18"/>
      <c r="D341" s="16"/>
      <c r="E341" s="16"/>
      <c r="F341" s="16"/>
      <c r="I341" s="19"/>
    </row>
    <row r="342" spans="1:9" ht="15">
      <c r="B342" s="74"/>
      <c r="C342" s="1"/>
      <c r="D342"/>
      <c r="E342"/>
      <c r="G342" s="21"/>
      <c r="H342" s="21"/>
    </row>
    <row r="346" spans="1:9" ht="23.25">
      <c r="G346" s="296" t="s">
        <v>493</v>
      </c>
      <c r="H346" s="296"/>
      <c r="I346" s="296"/>
    </row>
    <row r="347" spans="1:9" ht="23.25">
      <c r="G347" s="296" t="s">
        <v>232</v>
      </c>
      <c r="H347" s="296"/>
      <c r="I347" s="296"/>
    </row>
    <row r="348" spans="1:9" ht="23.25">
      <c r="G348" s="296" t="s">
        <v>233</v>
      </c>
      <c r="H348" s="296"/>
      <c r="I348" s="296"/>
    </row>
  </sheetData>
  <autoFilter ref="C5:F339"/>
  <mergeCells count="427">
    <mergeCell ref="G346:I346"/>
    <mergeCell ref="G347:I347"/>
    <mergeCell ref="G348:I348"/>
    <mergeCell ref="A301:A302"/>
    <mergeCell ref="C301:C302"/>
    <mergeCell ref="D301:D302"/>
    <mergeCell ref="E301:E302"/>
    <mergeCell ref="H301:H302"/>
    <mergeCell ref="I301:I302"/>
    <mergeCell ref="A326:A328"/>
    <mergeCell ref="C326:C328"/>
    <mergeCell ref="D326:D328"/>
    <mergeCell ref="E326:E328"/>
    <mergeCell ref="H326:H328"/>
    <mergeCell ref="I326:I328"/>
    <mergeCell ref="A333:C333"/>
    <mergeCell ref="A334:C334"/>
    <mergeCell ref="A309:A310"/>
    <mergeCell ref="C309:C310"/>
    <mergeCell ref="D309:D310"/>
    <mergeCell ref="E309:E310"/>
    <mergeCell ref="H309:H310"/>
    <mergeCell ref="I309:I310"/>
    <mergeCell ref="J301:J302"/>
    <mergeCell ref="A307:A308"/>
    <mergeCell ref="C307:C308"/>
    <mergeCell ref="D307:D308"/>
    <mergeCell ref="E307:E308"/>
    <mergeCell ref="H307:H308"/>
    <mergeCell ref="I307:I308"/>
    <mergeCell ref="J307:J308"/>
    <mergeCell ref="G339:H339"/>
    <mergeCell ref="G337:H337"/>
    <mergeCell ref="A317:A318"/>
    <mergeCell ref="C317:C318"/>
    <mergeCell ref="D317:D318"/>
    <mergeCell ref="E317:E318"/>
    <mergeCell ref="H317:H318"/>
    <mergeCell ref="I317:I318"/>
    <mergeCell ref="J317:J318"/>
    <mergeCell ref="A322:A323"/>
    <mergeCell ref="C322:C323"/>
    <mergeCell ref="D322:D323"/>
    <mergeCell ref="E322:E323"/>
    <mergeCell ref="H322:H323"/>
    <mergeCell ref="I322:I323"/>
    <mergeCell ref="J322:J323"/>
    <mergeCell ref="J326:J328"/>
    <mergeCell ref="G338:H338"/>
    <mergeCell ref="C64:C65"/>
    <mergeCell ref="A262:A263"/>
    <mergeCell ref="C262:C263"/>
    <mergeCell ref="D262:D263"/>
    <mergeCell ref="E262:E263"/>
    <mergeCell ref="H262:H263"/>
    <mergeCell ref="I262:I263"/>
    <mergeCell ref="J262:J263"/>
    <mergeCell ref="A72:A73"/>
    <mergeCell ref="D72:D73"/>
    <mergeCell ref="E72:E73"/>
    <mergeCell ref="H72:H73"/>
    <mergeCell ref="I72:I73"/>
    <mergeCell ref="C72:C73"/>
    <mergeCell ref="J72:J73"/>
    <mergeCell ref="A240:C240"/>
    <mergeCell ref="C252:C253"/>
    <mergeCell ref="H82:H83"/>
    <mergeCell ref="A98:J98"/>
    <mergeCell ref="A75:J75"/>
    <mergeCell ref="J76:J77"/>
    <mergeCell ref="C102:C103"/>
    <mergeCell ref="A69:A70"/>
    <mergeCell ref="C69:C70"/>
    <mergeCell ref="D69:D70"/>
    <mergeCell ref="E69:E70"/>
    <mergeCell ref="H69:H70"/>
    <mergeCell ref="D82:D83"/>
    <mergeCell ref="E82:E83"/>
    <mergeCell ref="H9:H11"/>
    <mergeCell ref="A232:C232"/>
    <mergeCell ref="A137:C137"/>
    <mergeCell ref="A138:J138"/>
    <mergeCell ref="J196:J197"/>
    <mergeCell ref="A200:A201"/>
    <mergeCell ref="C200:C201"/>
    <mergeCell ref="D200:D201"/>
    <mergeCell ref="A135:A136"/>
    <mergeCell ref="C135:C136"/>
    <mergeCell ref="D135:D136"/>
    <mergeCell ref="E135:E136"/>
    <mergeCell ref="H135:H136"/>
    <mergeCell ref="I135:I136"/>
    <mergeCell ref="J135:J136"/>
    <mergeCell ref="I257:I258"/>
    <mergeCell ref="H257:H258"/>
    <mergeCell ref="C270:C271"/>
    <mergeCell ref="A237:C237"/>
    <mergeCell ref="A217:C217"/>
    <mergeCell ref="A210:C210"/>
    <mergeCell ref="A221:C221"/>
    <mergeCell ref="A218:J218"/>
    <mergeCell ref="H214:H215"/>
    <mergeCell ref="A214:A215"/>
    <mergeCell ref="A254:C254"/>
    <mergeCell ref="A252:A253"/>
    <mergeCell ref="I214:I215"/>
    <mergeCell ref="A257:A258"/>
    <mergeCell ref="J257:J258"/>
    <mergeCell ref="C257:C258"/>
    <mergeCell ref="J252:J253"/>
    <mergeCell ref="A238:J238"/>
    <mergeCell ref="A241:J241"/>
    <mergeCell ref="A250:J250"/>
    <mergeCell ref="I252:I253"/>
    <mergeCell ref="E252:E253"/>
    <mergeCell ref="H252:H253"/>
    <mergeCell ref="D252:D253"/>
    <mergeCell ref="I9:I11"/>
    <mergeCell ref="A294:J294"/>
    <mergeCell ref="A292:C292"/>
    <mergeCell ref="D257:D258"/>
    <mergeCell ref="E257:E258"/>
    <mergeCell ref="A255:J255"/>
    <mergeCell ref="H223:H228"/>
    <mergeCell ref="I223:I228"/>
    <mergeCell ref="J223:J228"/>
    <mergeCell ref="I76:I77"/>
    <mergeCell ref="E76:E77"/>
    <mergeCell ref="H196:H197"/>
    <mergeCell ref="I196:I197"/>
    <mergeCell ref="A182:J182"/>
    <mergeCell ref="C176:C177"/>
    <mergeCell ref="E130:E131"/>
    <mergeCell ref="H130:H131"/>
    <mergeCell ref="I128:I129"/>
    <mergeCell ref="J128:J129"/>
    <mergeCell ref="H128:H129"/>
    <mergeCell ref="E9:E11"/>
    <mergeCell ref="E214:E215"/>
    <mergeCell ref="A222:J222"/>
    <mergeCell ref="B252:B253"/>
    <mergeCell ref="D9:D11"/>
    <mergeCell ref="C214:C215"/>
    <mergeCell ref="D214:D215"/>
    <mergeCell ref="A223:A228"/>
    <mergeCell ref="C223:C228"/>
    <mergeCell ref="D223:D228"/>
    <mergeCell ref="E223:E228"/>
    <mergeCell ref="A9:A11"/>
    <mergeCell ref="A20:A21"/>
    <mergeCell ref="A114:A115"/>
    <mergeCell ref="A110:A111"/>
    <mergeCell ref="A112:A113"/>
    <mergeCell ref="E112:E113"/>
    <mergeCell ref="C14:C15"/>
    <mergeCell ref="D12:D13"/>
    <mergeCell ref="A74:C74"/>
    <mergeCell ref="A58:C58"/>
    <mergeCell ref="A130:A131"/>
    <mergeCell ref="D130:D131"/>
    <mergeCell ref="C130:C131"/>
    <mergeCell ref="C112:C113"/>
    <mergeCell ref="D114:D115"/>
    <mergeCell ref="C9:C11"/>
    <mergeCell ref="C46:C47"/>
    <mergeCell ref="E20:E21"/>
    <mergeCell ref="D20:D21"/>
    <mergeCell ref="H20:H21"/>
    <mergeCell ref="I20:I21"/>
    <mergeCell ref="J20:J21"/>
    <mergeCell ref="E34:E35"/>
    <mergeCell ref="A64:A65"/>
    <mergeCell ref="D64:D65"/>
    <mergeCell ref="E64:E65"/>
    <mergeCell ref="H64:H65"/>
    <mergeCell ref="I64:I65"/>
    <mergeCell ref="J64:J65"/>
    <mergeCell ref="A43:A44"/>
    <mergeCell ref="C43:C44"/>
    <mergeCell ref="D43:D44"/>
    <mergeCell ref="E43:E44"/>
    <mergeCell ref="H43:H44"/>
    <mergeCell ref="I43:I44"/>
    <mergeCell ref="J43:J44"/>
    <mergeCell ref="A46:A47"/>
    <mergeCell ref="A59:J59"/>
    <mergeCell ref="I69:I70"/>
    <mergeCell ref="J69:J70"/>
    <mergeCell ref="D46:D47"/>
    <mergeCell ref="E46:E47"/>
    <mergeCell ref="H46:H47"/>
    <mergeCell ref="I46:I47"/>
    <mergeCell ref="J46:J47"/>
    <mergeCell ref="I82:I83"/>
    <mergeCell ref="D102:D103"/>
    <mergeCell ref="I102:I103"/>
    <mergeCell ref="H102:H103"/>
    <mergeCell ref="I78:I79"/>
    <mergeCell ref="J78:J79"/>
    <mergeCell ref="E78:E79"/>
    <mergeCell ref="D78:D79"/>
    <mergeCell ref="J86:J87"/>
    <mergeCell ref="D99:D100"/>
    <mergeCell ref="I84:I85"/>
    <mergeCell ref="J84:J85"/>
    <mergeCell ref="J94:J95"/>
    <mergeCell ref="J102:J103"/>
    <mergeCell ref="H56:H57"/>
    <mergeCell ref="I56:I57"/>
    <mergeCell ref="D76:D77"/>
    <mergeCell ref="A4:J4"/>
    <mergeCell ref="A7:J7"/>
    <mergeCell ref="A8:J8"/>
    <mergeCell ref="A82:A83"/>
    <mergeCell ref="C82:C83"/>
    <mergeCell ref="J214:J215"/>
    <mergeCell ref="A76:A77"/>
    <mergeCell ref="A211:J211"/>
    <mergeCell ref="C20:C21"/>
    <mergeCell ref="A12:A13"/>
    <mergeCell ref="H12:H13"/>
    <mergeCell ref="I12:I13"/>
    <mergeCell ref="H18:H19"/>
    <mergeCell ref="A18:A19"/>
    <mergeCell ref="J9:J11"/>
    <mergeCell ref="J99:J100"/>
    <mergeCell ref="E99:E100"/>
    <mergeCell ref="J82:J83"/>
    <mergeCell ref="C94:C95"/>
    <mergeCell ref="D94:D95"/>
    <mergeCell ref="E94:E95"/>
    <mergeCell ref="A14:A15"/>
    <mergeCell ref="E14:E15"/>
    <mergeCell ref="H14:H15"/>
    <mergeCell ref="J14:J15"/>
    <mergeCell ref="J18:J19"/>
    <mergeCell ref="C12:C13"/>
    <mergeCell ref="A1:J3"/>
    <mergeCell ref="J56:J57"/>
    <mergeCell ref="C18:C19"/>
    <mergeCell ref="I18:I19"/>
    <mergeCell ref="E12:E13"/>
    <mergeCell ref="J12:J13"/>
    <mergeCell ref="E18:E19"/>
    <mergeCell ref="D18:D19"/>
    <mergeCell ref="I14:I15"/>
    <mergeCell ref="D14:D15"/>
    <mergeCell ref="A34:A35"/>
    <mergeCell ref="D34:D35"/>
    <mergeCell ref="C34:C35"/>
    <mergeCell ref="I34:I35"/>
    <mergeCell ref="J34:J35"/>
    <mergeCell ref="H34:H35"/>
    <mergeCell ref="A56:A57"/>
    <mergeCell ref="B56:B57"/>
    <mergeCell ref="C56:C57"/>
    <mergeCell ref="D56:D57"/>
    <mergeCell ref="E56:E57"/>
    <mergeCell ref="C78:C79"/>
    <mergeCell ref="A86:A87"/>
    <mergeCell ref="A273:C273"/>
    <mergeCell ref="A267:C267"/>
    <mergeCell ref="A272:C272"/>
    <mergeCell ref="C114:C115"/>
    <mergeCell ref="D106:D107"/>
    <mergeCell ref="D110:D111"/>
    <mergeCell ref="C110:C111"/>
    <mergeCell ref="D108:D109"/>
    <mergeCell ref="C86:C87"/>
    <mergeCell ref="D86:D87"/>
    <mergeCell ref="D128:D129"/>
    <mergeCell ref="C128:C129"/>
    <mergeCell ref="A128:A129"/>
    <mergeCell ref="D270:D271"/>
    <mergeCell ref="A249:C249"/>
    <mergeCell ref="A233:J233"/>
    <mergeCell ref="C76:C77"/>
    <mergeCell ref="A274:J274"/>
    <mergeCell ref="A261:J261"/>
    <mergeCell ref="A268:J268"/>
    <mergeCell ref="A260:C260"/>
    <mergeCell ref="A270:A271"/>
    <mergeCell ref="E118:E119"/>
    <mergeCell ref="H118:H119"/>
    <mergeCell ref="I118:I119"/>
    <mergeCell ref="C116:C117"/>
    <mergeCell ref="E110:E111"/>
    <mergeCell ref="J110:J111"/>
    <mergeCell ref="I116:I117"/>
    <mergeCell ref="J106:J107"/>
    <mergeCell ref="J112:J113"/>
    <mergeCell ref="J108:J109"/>
    <mergeCell ref="J114:J115"/>
    <mergeCell ref="H112:H113"/>
    <mergeCell ref="H116:H117"/>
    <mergeCell ref="H106:H107"/>
    <mergeCell ref="I106:I107"/>
    <mergeCell ref="H78:H79"/>
    <mergeCell ref="A78:A79"/>
    <mergeCell ref="H76:H77"/>
    <mergeCell ref="A293:C293"/>
    <mergeCell ref="I270:I271"/>
    <mergeCell ref="A298:A300"/>
    <mergeCell ref="C298:C300"/>
    <mergeCell ref="D298:D300"/>
    <mergeCell ref="E298:E300"/>
    <mergeCell ref="H298:H300"/>
    <mergeCell ref="I298:I300"/>
    <mergeCell ref="J298:J300"/>
    <mergeCell ref="E270:E271"/>
    <mergeCell ref="H270:H271"/>
    <mergeCell ref="J309:J310"/>
    <mergeCell ref="J270:J271"/>
    <mergeCell ref="A97:C97"/>
    <mergeCell ref="A94:A95"/>
    <mergeCell ref="A106:A107"/>
    <mergeCell ref="A108:A109"/>
    <mergeCell ref="I99:I100"/>
    <mergeCell ref="C99:C100"/>
    <mergeCell ref="E102:E103"/>
    <mergeCell ref="H114:H115"/>
    <mergeCell ref="H110:H111"/>
    <mergeCell ref="C106:C107"/>
    <mergeCell ref="E106:E107"/>
    <mergeCell ref="I110:I111"/>
    <mergeCell ref="A99:A100"/>
    <mergeCell ref="A102:A103"/>
    <mergeCell ref="H99:H100"/>
    <mergeCell ref="D112:D113"/>
    <mergeCell ref="C108:C109"/>
    <mergeCell ref="E108:E109"/>
    <mergeCell ref="E114:E115"/>
    <mergeCell ref="H108:H109"/>
    <mergeCell ref="C118:C119"/>
    <mergeCell ref="D118:D119"/>
    <mergeCell ref="J116:J117"/>
    <mergeCell ref="J122:J123"/>
    <mergeCell ref="J120:J121"/>
    <mergeCell ref="J118:J119"/>
    <mergeCell ref="D120:D121"/>
    <mergeCell ref="E120:E121"/>
    <mergeCell ref="H120:H121"/>
    <mergeCell ref="I120:I121"/>
    <mergeCell ref="C122:C123"/>
    <mergeCell ref="D122:D123"/>
    <mergeCell ref="E122:E123"/>
    <mergeCell ref="I200:I201"/>
    <mergeCell ref="J200:J201"/>
    <mergeCell ref="A198:A199"/>
    <mergeCell ref="C198:C199"/>
    <mergeCell ref="D198:D199"/>
    <mergeCell ref="E198:E199"/>
    <mergeCell ref="H198:H199"/>
    <mergeCell ref="I198:I199"/>
    <mergeCell ref="J198:J199"/>
    <mergeCell ref="H200:H201"/>
    <mergeCell ref="E200:E201"/>
    <mergeCell ref="I169:I170"/>
    <mergeCell ref="J169:J170"/>
    <mergeCell ref="A196:A197"/>
    <mergeCell ref="C196:C197"/>
    <mergeCell ref="D196:D197"/>
    <mergeCell ref="E196:E197"/>
    <mergeCell ref="I176:I177"/>
    <mergeCell ref="E169:E170"/>
    <mergeCell ref="E176:E177"/>
    <mergeCell ref="A173:C173"/>
    <mergeCell ref="A174:J174"/>
    <mergeCell ref="A181:C181"/>
    <mergeCell ref="C169:C170"/>
    <mergeCell ref="D169:D170"/>
    <mergeCell ref="A169:A170"/>
    <mergeCell ref="H169:H170"/>
    <mergeCell ref="A176:A177"/>
    <mergeCell ref="D176:D177"/>
    <mergeCell ref="H176:H177"/>
    <mergeCell ref="J176:J177"/>
    <mergeCell ref="A84:A85"/>
    <mergeCell ref="C84:C85"/>
    <mergeCell ref="D84:D85"/>
    <mergeCell ref="E84:E85"/>
    <mergeCell ref="H84:H85"/>
    <mergeCell ref="H122:H123"/>
    <mergeCell ref="E116:E117"/>
    <mergeCell ref="A116:A117"/>
    <mergeCell ref="I114:I115"/>
    <mergeCell ref="I94:I95"/>
    <mergeCell ref="D116:D117"/>
    <mergeCell ref="C120:C121"/>
    <mergeCell ref="I122:I123"/>
    <mergeCell ref="A120:A121"/>
    <mergeCell ref="A118:A119"/>
    <mergeCell ref="A122:A123"/>
    <mergeCell ref="I86:I87"/>
    <mergeCell ref="I112:I113"/>
    <mergeCell ref="I108:I109"/>
    <mergeCell ref="E86:E87"/>
    <mergeCell ref="H86:H87"/>
    <mergeCell ref="H94:H95"/>
    <mergeCell ref="A153:C153"/>
    <mergeCell ref="A152:C152"/>
    <mergeCell ref="I124:I125"/>
    <mergeCell ref="J124:J125"/>
    <mergeCell ref="E124:E125"/>
    <mergeCell ref="D124:D125"/>
    <mergeCell ref="C124:C125"/>
    <mergeCell ref="A124:A125"/>
    <mergeCell ref="H124:H125"/>
    <mergeCell ref="J130:J131"/>
    <mergeCell ref="I130:I131"/>
    <mergeCell ref="J126:J127"/>
    <mergeCell ref="A126:A127"/>
    <mergeCell ref="D126:D127"/>
    <mergeCell ref="C126:C127"/>
    <mergeCell ref="H126:H127"/>
    <mergeCell ref="I126:I127"/>
    <mergeCell ref="E126:E127"/>
    <mergeCell ref="E128:E129"/>
    <mergeCell ref="C160:C161"/>
    <mergeCell ref="D160:D161"/>
    <mergeCell ref="E160:E161"/>
    <mergeCell ref="H160:H161"/>
    <mergeCell ref="I160:I161"/>
    <mergeCell ref="J160:J161"/>
    <mergeCell ref="A160:A161"/>
    <mergeCell ref="A155:J155"/>
    <mergeCell ref="A154:J15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2026-01-29T09:44:47Z</dcterms:modified>
</cp:coreProperties>
</file>