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 Disk C\Desktop\"/>
    </mc:Choice>
  </mc:AlternateContent>
  <bookViews>
    <workbookView xWindow="0" yWindow="0" windowWidth="20490" windowHeight="7350"/>
  </bookViews>
  <sheets>
    <sheet name="2023" sheetId="1" r:id="rId1"/>
    <sheet name="Sheet2" sheetId="2" state="hidden" r:id="rId2"/>
  </sheets>
  <externalReferences>
    <externalReference r:id="rId3"/>
  </externalReferences>
  <definedNames>
    <definedName name="_xlnm._FilterDatabase" localSheetId="1" hidden="1">Sheet2!$A$1:$H$30</definedName>
    <definedName name="_xlnm.Print_Area" localSheetId="0">'2023'!$A$1:$AF$37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9" i="1" l="1"/>
  <c r="AC28" i="1" l="1"/>
  <c r="AC9" i="1"/>
  <c r="AD9" i="1"/>
  <c r="E15" i="1"/>
  <c r="F15" i="1" s="1"/>
  <c r="G15" i="1" s="1"/>
  <c r="G18" i="1" s="1"/>
  <c r="W32" i="1"/>
  <c r="W33" i="1"/>
  <c r="W34" i="1"/>
  <c r="T35" i="1"/>
  <c r="T16" i="1"/>
  <c r="N35" i="1"/>
  <c r="O30" i="1"/>
  <c r="O29" i="1"/>
  <c r="O17" i="1"/>
  <c r="L17" i="1"/>
  <c r="N17" i="1"/>
  <c r="D38" i="1"/>
  <c r="E38" i="1"/>
  <c r="D18" i="1"/>
  <c r="E18" i="1" l="1"/>
  <c r="M17" i="1"/>
  <c r="G33" i="1"/>
  <c r="G30" i="1"/>
  <c r="P14" i="1" l="1"/>
  <c r="P15" i="1"/>
  <c r="G32" i="1"/>
  <c r="F37" i="1"/>
  <c r="F38" i="1" s="1"/>
  <c r="G35" i="1"/>
  <c r="N34" i="1"/>
  <c r="M34" i="1"/>
  <c r="L34" i="1"/>
  <c r="G34" i="1"/>
  <c r="N33" i="1"/>
  <c r="N36" i="1" s="1"/>
  <c r="M33" i="1"/>
  <c r="M36" i="1" s="1"/>
  <c r="L33" i="1"/>
  <c r="L36" i="1" s="1"/>
  <c r="W31" i="1"/>
  <c r="G31" i="1"/>
  <c r="AD30" i="1"/>
  <c r="AC30" i="1"/>
  <c r="AB30" i="1"/>
  <c r="G29" i="1"/>
  <c r="AE28" i="1"/>
  <c r="AE30" i="1" s="1"/>
  <c r="H17" i="1"/>
  <c r="H16" i="1"/>
  <c r="W16" i="1"/>
  <c r="V16" i="1"/>
  <c r="U16" i="1"/>
  <c r="P16" i="1"/>
  <c r="H15" i="1"/>
  <c r="X15" i="1"/>
  <c r="H14" i="1"/>
  <c r="X14" i="1"/>
  <c r="H13" i="1"/>
  <c r="X13" i="1"/>
  <c r="P13" i="1"/>
  <c r="H12" i="1"/>
  <c r="X12" i="1"/>
  <c r="P12" i="1"/>
  <c r="H11" i="1"/>
  <c r="X11" i="1"/>
  <c r="H10" i="1"/>
  <c r="X10" i="1"/>
  <c r="P10" i="1"/>
  <c r="F18" i="1"/>
  <c r="AB10" i="1"/>
  <c r="O34" i="1" l="1"/>
  <c r="O35" i="1"/>
  <c r="W29" i="1"/>
  <c r="W35" i="1" s="1"/>
  <c r="O32" i="1"/>
  <c r="H9" i="1"/>
  <c r="H18" i="1" s="1"/>
  <c r="X16" i="1"/>
  <c r="P11" i="1"/>
  <c r="P17" i="1" s="1"/>
  <c r="G37" i="1"/>
  <c r="G38" i="1" s="1"/>
  <c r="U35" i="1"/>
  <c r="V35" i="1"/>
  <c r="O31" i="1"/>
  <c r="O33" i="1"/>
  <c r="W30" i="1"/>
  <c r="O36" i="1" l="1"/>
  <c r="AC10" i="1"/>
  <c r="AD10" i="1" l="1"/>
  <c r="AF9" i="1"/>
  <c r="AE10" i="1" l="1"/>
  <c r="AF10" i="1"/>
</calcChain>
</file>

<file path=xl/sharedStrings.xml><?xml version="1.0" encoding="utf-8"?>
<sst xmlns="http://schemas.openxmlformats.org/spreadsheetml/2006/main" count="187" uniqueCount="79">
  <si>
    <t>Раздел</t>
  </si>
  <si>
    <t>РКБ</t>
  </si>
  <si>
    <t xml:space="preserve">Тип на сметка </t>
  </si>
  <si>
    <t>Инд.партија</t>
  </si>
  <si>
    <t>Назив на буџетски корисник</t>
  </si>
  <si>
    <t>Министерство за информатичко општество и администрација</t>
  </si>
  <si>
    <t>Бр. на потпрогр.</t>
  </si>
  <si>
    <t>Назив на потпрограма</t>
  </si>
  <si>
    <t>Расходна ставка</t>
  </si>
  <si>
    <t>Планиран износ по квартали</t>
  </si>
  <si>
    <t>К1</t>
  </si>
  <si>
    <t>К2</t>
  </si>
  <si>
    <t>К3</t>
  </si>
  <si>
    <t>К4</t>
  </si>
  <si>
    <t>Вкупно годишно</t>
  </si>
  <si>
    <t xml:space="preserve">Информатичко општество </t>
  </si>
  <si>
    <t>К6</t>
  </si>
  <si>
    <t>Реформа на јавната администрација</t>
  </si>
  <si>
    <t>НА</t>
  </si>
  <si>
    <t>Развој и имплементација на ИКТ</t>
  </si>
  <si>
    <t>Н1</t>
  </si>
  <si>
    <t>Радиодифузна дејност</t>
  </si>
  <si>
    <t>ВКУПНО</t>
  </si>
  <si>
    <t>Бр. на потпр.</t>
  </si>
  <si>
    <t>Назив на потпрогр.</t>
  </si>
  <si>
    <t>Планиран износ</t>
  </si>
  <si>
    <t>Вкупно квартално</t>
  </si>
  <si>
    <t>Реформа на јавна администрација</t>
  </si>
  <si>
    <t>Информатичко општество</t>
  </si>
  <si>
    <t xml:space="preserve">  2021</t>
  </si>
  <si>
    <t>РЕБАЛАНС 2021</t>
  </si>
  <si>
    <t>РЕАЛИЗАЦИЈА</t>
  </si>
  <si>
    <t>ОСТАТОК</t>
  </si>
  <si>
    <t>Процент на реализација</t>
  </si>
  <si>
    <t>Неизмирени обврски</t>
  </si>
  <si>
    <t>Обврски од договори</t>
  </si>
  <si>
    <t>20- 401</t>
  </si>
  <si>
    <t>20- 402</t>
  </si>
  <si>
    <t>20- 404</t>
  </si>
  <si>
    <t>20- 420</t>
  </si>
  <si>
    <t>20- 421</t>
  </si>
  <si>
    <t>20- 423</t>
  </si>
  <si>
    <t>20- 424</t>
  </si>
  <si>
    <t>20- 425</t>
  </si>
  <si>
    <t>20- 426</t>
  </si>
  <si>
    <t>20- 461</t>
  </si>
  <si>
    <t>20- 464</t>
  </si>
  <si>
    <t>20- 465</t>
  </si>
  <si>
    <t>20- 480</t>
  </si>
  <si>
    <t>20- 483</t>
  </si>
  <si>
    <t>K6- 404</t>
  </si>
  <si>
    <t>K6- 423</t>
  </si>
  <si>
    <t>K6- 425</t>
  </si>
  <si>
    <t>K6- 426</t>
  </si>
  <si>
    <t>K6- 480</t>
  </si>
  <si>
    <t>K6- 481</t>
  </si>
  <si>
    <t>K6- 483</t>
  </si>
  <si>
    <t>K6- 485</t>
  </si>
  <si>
    <t>N1- 461</t>
  </si>
  <si>
    <t>NA- 421</t>
  </si>
  <si>
    <t>NA- 424</t>
  </si>
  <si>
    <t>NA- 425</t>
  </si>
  <si>
    <t>NA- 426</t>
  </si>
  <si>
    <t>NA- 480</t>
  </si>
  <si>
    <t>NA- 485</t>
  </si>
  <si>
    <t>СТАВКА</t>
  </si>
  <si>
    <t>Годишен финансиски план за потпрограма К6 на расходи по квартали за 2022 год.</t>
  </si>
  <si>
    <t>Годишен финансиски план за потпрограма НА на расходи по квартали за 2022 год.</t>
  </si>
  <si>
    <t>Годишен финансиски план за потпрограма Н1 на расходи по квартали за 2022 год.</t>
  </si>
  <si>
    <t>М1</t>
  </si>
  <si>
    <t>М2</t>
  </si>
  <si>
    <t>М3</t>
  </si>
  <si>
    <t>Квартален  финансиски план за потпрограма К6 на расходи по месеци за квартал I  - 2022 година.</t>
  </si>
  <si>
    <t>Квартален  финансиски план за потпрограма НА на расходи по месеци за квартал I  - 2022 година.</t>
  </si>
  <si>
    <t>Квартален  финансиски план за потпрограма Н1 на расходи по месеци за квартал I  - 2022 година.</t>
  </si>
  <si>
    <t xml:space="preserve"> 2023 год.</t>
  </si>
  <si>
    <t>2023 год</t>
  </si>
  <si>
    <t>Годишен финансиски план за потпрограма 20 на расходи по квартали за 2023 год.</t>
  </si>
  <si>
    <t>Квартален  финансиски план за потпрограма 20 на расходи по месеци за квартал I  - 2023 година.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</si>
</sst>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ден&quot;_-;\-* #,##0.00\ &quot;ден&quot;_-;_-* &quot;-&quot;??\ &quot;ден&quot;_-;_-@_-"/>
    <numFmt numFmtId="164" formatCode="_-* #,##0\ &quot;ден&quot;_-;\-* #,##0\ &quot;ден&quot;_-;_-* &quot;-&quot;??\ &quot;ден&quot;_-;_-@_-"/>
  </numFmts>
  <fonts count="16"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Myriad Pro"/>
      <charset val="204"/>
    </font>
    <font>
      <b/>
      <sz val="10"/>
      <name val="Myriad Pro"/>
      <family val="2"/>
    </font>
    <font>
      <b/>
      <sz val="11"/>
      <name val="Myriad Pro"/>
      <charset val="204"/>
    </font>
    <font>
      <b/>
      <i/>
      <sz val="11"/>
      <name val="Myriad Pro"/>
      <charset val="204"/>
    </font>
    <font>
      <sz val="10"/>
      <name val="Myriad Pro"/>
      <family val="2"/>
    </font>
    <font>
      <b/>
      <sz val="10"/>
      <name val="Myriad Pro"/>
    </font>
    <font>
      <sz val="10"/>
      <name val="Myriad Pro"/>
      <charset val="204"/>
    </font>
    <font>
      <sz val="10"/>
      <name val="Myriad Pro"/>
    </font>
    <font>
      <b/>
      <sz val="11"/>
      <name val="Myriad Pro"/>
    </font>
    <font>
      <sz val="10"/>
      <name val="Arial"/>
      <family val="2"/>
      <charset val="204"/>
    </font>
    <font>
      <sz val="11"/>
      <name val="Myriad Pro"/>
      <family val="2"/>
    </font>
    <font>
      <b/>
      <sz val="11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3" fillId="0" borderId="0"/>
  </cellStyleXfs>
  <cellXfs count="165">
    <xf numFmtId="0" fontId="0" fillId="0" borderId="0" xfId="0"/>
    <xf numFmtId="0" fontId="3" fillId="2" borderId="0" xfId="0" applyFont="1" applyFill="1" applyBorder="1"/>
    <xf numFmtId="0" fontId="4" fillId="2" borderId="0" xfId="3" applyFont="1" applyFill="1" applyBorder="1" applyAlignment="1"/>
    <xf numFmtId="0" fontId="5" fillId="2" borderId="0" xfId="3" applyFont="1" applyFill="1" applyBorder="1" applyAlignment="1"/>
    <xf numFmtId="0" fontId="4" fillId="2" borderId="1" xfId="3" applyFont="1" applyFill="1" applyBorder="1" applyAlignment="1">
      <alignment horizontal="center" wrapText="1"/>
    </xf>
    <xf numFmtId="0" fontId="4" fillId="2" borderId="2" xfId="3" applyFont="1" applyFill="1" applyBorder="1" applyAlignment="1">
      <alignment horizontal="center" wrapText="1"/>
    </xf>
    <xf numFmtId="0" fontId="4" fillId="2" borderId="3" xfId="3" applyFont="1" applyFill="1" applyBorder="1" applyAlignment="1">
      <alignment horizontal="center" wrapText="1"/>
    </xf>
    <xf numFmtId="0" fontId="6" fillId="2" borderId="5" xfId="3" applyFont="1" applyFill="1" applyBorder="1" applyAlignment="1">
      <alignment horizontal="center" wrapText="1"/>
    </xf>
    <xf numFmtId="0" fontId="6" fillId="2" borderId="6" xfId="3" applyFont="1" applyFill="1" applyBorder="1" applyAlignment="1">
      <alignment horizontal="center" wrapText="1"/>
    </xf>
    <xf numFmtId="0" fontId="6" fillId="2" borderId="9" xfId="3" applyFont="1" applyFill="1" applyBorder="1" applyAlignment="1">
      <alignment horizontal="center" wrapText="1"/>
    </xf>
    <xf numFmtId="0" fontId="6" fillId="2" borderId="10" xfId="3" applyFont="1" applyFill="1" applyBorder="1" applyAlignment="1">
      <alignment horizontal="center" wrapText="1"/>
    </xf>
    <xf numFmtId="0" fontId="8" fillId="2" borderId="0" xfId="3" applyFont="1" applyFill="1" applyBorder="1"/>
    <xf numFmtId="0" fontId="0" fillId="2" borderId="0" xfId="0" applyFill="1" applyBorder="1"/>
    <xf numFmtId="0" fontId="4" fillId="2" borderId="11" xfId="3" applyFont="1" applyFill="1" applyBorder="1" applyAlignment="1">
      <alignment horizontal="center" vertical="center" wrapText="1"/>
    </xf>
    <xf numFmtId="0" fontId="4" fillId="3" borderId="11" xfId="3" applyFont="1" applyFill="1" applyBorder="1" applyAlignment="1">
      <alignment horizontal="center" vertical="center" wrapText="1"/>
    </xf>
    <xf numFmtId="0" fontId="9" fillId="2" borderId="11" xfId="3" applyFont="1" applyFill="1" applyBorder="1" applyAlignment="1">
      <alignment horizontal="center" wrapText="1"/>
    </xf>
    <xf numFmtId="0" fontId="9" fillId="4" borderId="11" xfId="3" applyFont="1" applyFill="1" applyBorder="1" applyAlignment="1">
      <alignment horizontal="center" wrapText="1"/>
    </xf>
    <xf numFmtId="0" fontId="4" fillId="2" borderId="11" xfId="3" applyFont="1" applyFill="1" applyBorder="1" applyAlignment="1">
      <alignment horizontal="center" wrapText="1"/>
    </xf>
    <xf numFmtId="0" fontId="4" fillId="3" borderId="11" xfId="3" applyFont="1" applyFill="1" applyBorder="1" applyAlignment="1">
      <alignment horizontal="center" wrapText="1"/>
    </xf>
    <xf numFmtId="0" fontId="8" fillId="2" borderId="0" xfId="3" applyFont="1" applyFill="1" applyBorder="1" applyAlignment="1">
      <alignment horizontal="center"/>
    </xf>
    <xf numFmtId="3" fontId="8" fillId="2" borderId="0" xfId="3" applyNumberFormat="1" applyFont="1" applyFill="1" applyBorder="1" applyAlignment="1">
      <alignment horizontal="right"/>
    </xf>
    <xf numFmtId="3" fontId="9" fillId="2" borderId="0" xfId="3" applyNumberFormat="1" applyFont="1" applyFill="1" applyBorder="1" applyAlignment="1">
      <alignment horizontal="right"/>
    </xf>
    <xf numFmtId="0" fontId="8" fillId="2" borderId="13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/>
    </xf>
    <xf numFmtId="3" fontId="8" fillId="2" borderId="13" xfId="3" applyNumberFormat="1" applyFont="1" applyFill="1" applyBorder="1" applyAlignment="1">
      <alignment horizontal="right"/>
    </xf>
    <xf numFmtId="3" fontId="9" fillId="2" borderId="13" xfId="3" applyNumberFormat="1" applyFont="1" applyFill="1" applyBorder="1" applyAlignment="1">
      <alignment horizontal="right"/>
    </xf>
    <xf numFmtId="3" fontId="8" fillId="2" borderId="0" xfId="3" applyNumberFormat="1" applyFont="1" applyFill="1" applyBorder="1" applyAlignment="1"/>
    <xf numFmtId="3" fontId="11" fillId="4" borderId="0" xfId="3" applyNumberFormat="1" applyFont="1" applyFill="1" applyBorder="1" applyAlignment="1"/>
    <xf numFmtId="3" fontId="4" fillId="2" borderId="0" xfId="3" applyNumberFormat="1" applyFont="1" applyFill="1" applyBorder="1" applyAlignment="1"/>
    <xf numFmtId="3" fontId="4" fillId="3" borderId="0" xfId="3" applyNumberFormat="1" applyFont="1" applyFill="1" applyBorder="1" applyAlignment="1"/>
    <xf numFmtId="3" fontId="10" fillId="2" borderId="0" xfId="3" applyNumberFormat="1" applyFont="1" applyFill="1" applyBorder="1" applyAlignment="1">
      <alignment horizontal="right"/>
    </xf>
    <xf numFmtId="0" fontId="8" fillId="2" borderId="11" xfId="3" applyFont="1" applyFill="1" applyBorder="1" applyAlignment="1">
      <alignment horizontal="center"/>
    </xf>
    <xf numFmtId="3" fontId="8" fillId="2" borderId="11" xfId="3" applyNumberFormat="1" applyFont="1" applyFill="1" applyBorder="1" applyAlignment="1">
      <alignment horizontal="right"/>
    </xf>
    <xf numFmtId="3" fontId="9" fillId="2" borderId="11" xfId="3" applyNumberFormat="1" applyFont="1" applyFill="1" applyBorder="1" applyAlignment="1">
      <alignment horizontal="right"/>
    </xf>
    <xf numFmtId="3" fontId="8" fillId="2" borderId="11" xfId="3" applyNumberFormat="1" applyFont="1" applyFill="1" applyBorder="1" applyAlignment="1"/>
    <xf numFmtId="0" fontId="6" fillId="2" borderId="0" xfId="3" applyFont="1" applyFill="1" applyBorder="1" applyAlignment="1">
      <alignment horizontal="center"/>
    </xf>
    <xf numFmtId="3" fontId="4" fillId="4" borderId="0" xfId="3" applyNumberFormat="1" applyFont="1" applyFill="1" applyBorder="1" applyAlignment="1"/>
    <xf numFmtId="0" fontId="5" fillId="2" borderId="0" xfId="0" applyFont="1" applyFill="1" applyBorder="1" applyAlignment="1"/>
    <xf numFmtId="0" fontId="8" fillId="2" borderId="0" xfId="0" applyFont="1" applyFill="1" applyBorder="1" applyAlignment="1"/>
    <xf numFmtId="0" fontId="5" fillId="2" borderId="14" xfId="0" applyFont="1" applyFill="1" applyBorder="1" applyAlignment="1"/>
    <xf numFmtId="0" fontId="3" fillId="2" borderId="14" xfId="0" applyFont="1" applyFill="1" applyBorder="1"/>
    <xf numFmtId="0" fontId="5" fillId="2" borderId="0" xfId="4" applyFont="1" applyFill="1" applyBorder="1" applyAlignment="1"/>
    <xf numFmtId="0" fontId="4" fillId="2" borderId="15" xfId="3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14" fillId="2" borderId="0" xfId="4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4" fillId="4" borderId="11" xfId="0" applyFont="1" applyFill="1" applyBorder="1" applyAlignment="1">
      <alignment horizontal="center" wrapText="1"/>
    </xf>
    <xf numFmtId="0" fontId="4" fillId="3" borderId="11" xfId="4" applyFont="1" applyFill="1" applyBorder="1" applyAlignment="1">
      <alignment horizontal="center" wrapText="1"/>
    </xf>
    <xf numFmtId="3" fontId="8" fillId="2" borderId="0" xfId="0" applyNumberFormat="1" applyFont="1" applyFill="1" applyBorder="1" applyAlignment="1">
      <alignment horizontal="right"/>
    </xf>
    <xf numFmtId="3" fontId="4" fillId="3" borderId="0" xfId="0" applyNumberFormat="1" applyFont="1" applyFill="1" applyBorder="1" applyAlignment="1">
      <alignment horizontal="right" wrapText="1"/>
    </xf>
    <xf numFmtId="3" fontId="8" fillId="2" borderId="12" xfId="3" applyNumberFormat="1" applyFont="1" applyFill="1" applyBorder="1" applyAlignment="1"/>
    <xf numFmtId="3" fontId="4" fillId="4" borderId="12" xfId="3" applyNumberFormat="1" applyFont="1" applyFill="1" applyBorder="1" applyAlignment="1"/>
    <xf numFmtId="0" fontId="8" fillId="2" borderId="0" xfId="4" applyFont="1" applyFill="1" applyBorder="1" applyAlignment="1">
      <alignment horizontal="center" wrapText="1"/>
    </xf>
    <xf numFmtId="3" fontId="8" fillId="2" borderId="0" xfId="4" applyNumberFormat="1" applyFont="1" applyFill="1" applyBorder="1" applyAlignment="1">
      <alignment horizontal="right"/>
    </xf>
    <xf numFmtId="3" fontId="9" fillId="3" borderId="0" xfId="4" applyNumberFormat="1" applyFont="1" applyFill="1" applyBorder="1" applyAlignment="1">
      <alignment horizontal="right"/>
    </xf>
    <xf numFmtId="3" fontId="9" fillId="3" borderId="0" xfId="3" applyNumberFormat="1" applyFont="1" applyFill="1" applyBorder="1" applyAlignment="1">
      <alignment horizontal="right"/>
    </xf>
    <xf numFmtId="0" fontId="6" fillId="2" borderId="0" xfId="4" applyFont="1" applyFill="1" applyBorder="1" applyAlignment="1"/>
    <xf numFmtId="3" fontId="8" fillId="2" borderId="11" xfId="4" applyNumberFormat="1" applyFont="1" applyFill="1" applyBorder="1" applyAlignment="1">
      <alignment horizontal="right"/>
    </xf>
    <xf numFmtId="3" fontId="9" fillId="3" borderId="11" xfId="4" applyNumberFormat="1" applyFont="1" applyFill="1" applyBorder="1" applyAlignment="1">
      <alignment horizontal="right"/>
    </xf>
    <xf numFmtId="3" fontId="4" fillId="4" borderId="11" xfId="3" applyNumberFormat="1" applyFont="1" applyFill="1" applyBorder="1" applyAlignment="1"/>
    <xf numFmtId="3" fontId="8" fillId="2" borderId="11" xfId="0" applyNumberFormat="1" applyFont="1" applyFill="1" applyBorder="1" applyAlignment="1">
      <alignment horizontal="right"/>
    </xf>
    <xf numFmtId="3" fontId="9" fillId="3" borderId="11" xfId="3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9" fontId="0" fillId="0" borderId="0" xfId="2" applyFont="1"/>
    <xf numFmtId="164" fontId="0" fillId="0" borderId="0" xfId="1" applyNumberFormat="1" applyFont="1"/>
    <xf numFmtId="164" fontId="3" fillId="0" borderId="0" xfId="1" applyNumberFormat="1" applyFont="1"/>
    <xf numFmtId="164" fontId="2" fillId="0" borderId="0" xfId="1" applyNumberFormat="1" applyFont="1"/>
    <xf numFmtId="0" fontId="3" fillId="5" borderId="0" xfId="0" applyFont="1" applyFill="1" applyAlignment="1">
      <alignment horizontal="center" vertical="center" wrapText="1"/>
    </xf>
    <xf numFmtId="164" fontId="3" fillId="5" borderId="0" xfId="1" applyNumberFormat="1" applyFont="1" applyFill="1" applyAlignment="1">
      <alignment horizontal="center" vertical="center" wrapText="1"/>
    </xf>
    <xf numFmtId="9" fontId="3" fillId="5" borderId="0" xfId="2" applyFont="1" applyFill="1" applyAlignment="1">
      <alignment horizontal="center" vertical="center" wrapText="1"/>
    </xf>
    <xf numFmtId="3" fontId="4" fillId="3" borderId="0" xfId="3" applyNumberFormat="1" applyFont="1" applyFill="1" applyBorder="1" applyAlignment="1">
      <alignment horizontal="right"/>
    </xf>
    <xf numFmtId="3" fontId="9" fillId="4" borderId="0" xfId="3" applyNumberFormat="1" applyFont="1" applyFill="1" applyBorder="1" applyAlignment="1"/>
    <xf numFmtId="3" fontId="11" fillId="4" borderId="11" xfId="3" applyNumberFormat="1" applyFont="1" applyFill="1" applyBorder="1" applyAlignment="1"/>
    <xf numFmtId="0" fontId="0" fillId="6" borderId="0" xfId="0" applyFill="1"/>
    <xf numFmtId="164" fontId="0" fillId="6" borderId="0" xfId="1" applyNumberFormat="1" applyFont="1" applyFill="1"/>
    <xf numFmtId="164" fontId="3" fillId="6" borderId="0" xfId="1" applyNumberFormat="1" applyFont="1" applyFill="1"/>
    <xf numFmtId="9" fontId="0" fillId="6" borderId="0" xfId="2" applyFont="1" applyFill="1"/>
    <xf numFmtId="164" fontId="2" fillId="6" borderId="0" xfId="1" applyNumberFormat="1" applyFont="1" applyFill="1"/>
    <xf numFmtId="3" fontId="0" fillId="2" borderId="0" xfId="0" applyNumberFormat="1" applyFill="1" applyBorder="1"/>
    <xf numFmtId="3" fontId="5" fillId="2" borderId="0" xfId="0" applyNumberFormat="1" applyFont="1" applyFill="1" applyBorder="1" applyAlignment="1"/>
    <xf numFmtId="0" fontId="10" fillId="2" borderId="12" xfId="3" applyFont="1" applyFill="1" applyBorder="1" applyAlignment="1">
      <alignment horizontal="center" wrapText="1"/>
    </xf>
    <xf numFmtId="3" fontId="9" fillId="4" borderId="12" xfId="3" applyNumberFormat="1" applyFont="1" applyFill="1" applyBorder="1" applyAlignment="1"/>
    <xf numFmtId="3" fontId="4" fillId="2" borderId="12" xfId="3" applyNumberFormat="1" applyFont="1" applyFill="1" applyBorder="1" applyAlignment="1"/>
    <xf numFmtId="0" fontId="4" fillId="2" borderId="11" xfId="3" applyFont="1" applyFill="1" applyBorder="1" applyAlignment="1">
      <alignment horizontal="center" wrapText="1"/>
    </xf>
    <xf numFmtId="0" fontId="9" fillId="2" borderId="11" xfId="3" applyFont="1" applyFill="1" applyBorder="1" applyAlignment="1">
      <alignment horizontal="center" wrapText="1"/>
    </xf>
    <xf numFmtId="0" fontId="4" fillId="2" borderId="11" xfId="3" applyFont="1" applyFill="1" applyBorder="1" applyAlignment="1">
      <alignment horizontal="center" vertical="center" wrapText="1"/>
    </xf>
    <xf numFmtId="0" fontId="15" fillId="2" borderId="0" xfId="4" applyFont="1" applyFill="1" applyBorder="1" applyAlignment="1">
      <alignment horizontal="center"/>
    </xf>
    <xf numFmtId="3" fontId="3" fillId="2" borderId="0" xfId="0" applyNumberFormat="1" applyFont="1" applyFill="1" applyBorder="1"/>
    <xf numFmtId="0" fontId="8" fillId="2" borderId="12" xfId="3" applyFont="1" applyFill="1" applyBorder="1" applyAlignment="1">
      <alignment horizontal="center"/>
    </xf>
    <xf numFmtId="3" fontId="8" fillId="2" borderId="12" xfId="3" applyNumberFormat="1" applyFont="1" applyFill="1" applyBorder="1" applyAlignment="1">
      <alignment horizontal="right"/>
    </xf>
    <xf numFmtId="3" fontId="4" fillId="3" borderId="12" xfId="3" applyNumberFormat="1" applyFont="1" applyFill="1" applyBorder="1" applyAlignment="1">
      <alignment horizontal="right"/>
    </xf>
    <xf numFmtId="3" fontId="4" fillId="3" borderId="11" xfId="3" applyNumberFormat="1" applyFont="1" applyFill="1" applyBorder="1" applyAlignment="1">
      <alignment horizontal="right"/>
    </xf>
    <xf numFmtId="3" fontId="4" fillId="2" borderId="0" xfId="3" applyNumberFormat="1" applyFont="1" applyFill="1" applyBorder="1" applyAlignment="1">
      <alignment horizontal="right"/>
    </xf>
    <xf numFmtId="3" fontId="4" fillId="2" borderId="11" xfId="3" applyNumberFormat="1" applyFont="1" applyFill="1" applyBorder="1" applyAlignment="1">
      <alignment horizontal="right"/>
    </xf>
    <xf numFmtId="3" fontId="10" fillId="2" borderId="12" xfId="3" applyNumberFormat="1" applyFont="1" applyFill="1" applyBorder="1" applyAlignment="1">
      <alignment horizontal="right"/>
    </xf>
    <xf numFmtId="3" fontId="10" fillId="2" borderId="11" xfId="3" applyNumberFormat="1" applyFont="1" applyFill="1" applyBorder="1" applyAlignment="1">
      <alignment horizontal="right"/>
    </xf>
    <xf numFmtId="3" fontId="10" fillId="2" borderId="0" xfId="0" applyNumberFormat="1" applyFont="1" applyFill="1" applyBorder="1" applyAlignment="1">
      <alignment horizontal="right"/>
    </xf>
    <xf numFmtId="3" fontId="11" fillId="2" borderId="0" xfId="3" applyNumberFormat="1" applyFont="1" applyFill="1" applyBorder="1" applyAlignment="1"/>
    <xf numFmtId="3" fontId="11" fillId="2" borderId="11" xfId="3" applyNumberFormat="1" applyFont="1" applyFill="1" applyBorder="1" applyAlignment="1"/>
    <xf numFmtId="3" fontId="4" fillId="2" borderId="11" xfId="3" applyNumberFormat="1" applyFont="1" applyFill="1" applyBorder="1" applyAlignment="1"/>
    <xf numFmtId="3" fontId="10" fillId="2" borderId="12" xfId="3" applyNumberFormat="1" applyFont="1" applyFill="1" applyBorder="1" applyAlignment="1"/>
    <xf numFmtId="3" fontId="10" fillId="2" borderId="0" xfId="3" applyNumberFormat="1" applyFont="1" applyFill="1" applyBorder="1" applyAlignment="1"/>
    <xf numFmtId="3" fontId="10" fillId="2" borderId="11" xfId="3" applyNumberFormat="1" applyFont="1" applyFill="1" applyBorder="1" applyAlignment="1"/>
    <xf numFmtId="3" fontId="9" fillId="2" borderId="12" xfId="3" applyNumberFormat="1" applyFont="1" applyFill="1" applyBorder="1" applyAlignment="1"/>
    <xf numFmtId="0" fontId="10" fillId="2" borderId="0" xfId="3" applyFont="1" applyFill="1" applyBorder="1" applyAlignment="1">
      <alignment horizontal="center" wrapText="1"/>
    </xf>
    <xf numFmtId="0" fontId="10" fillId="4" borderId="0" xfId="3" applyFont="1" applyFill="1" applyBorder="1" applyAlignment="1">
      <alignment horizontal="center" wrapText="1"/>
    </xf>
    <xf numFmtId="3" fontId="10" fillId="4" borderId="0" xfId="3" applyNumberFormat="1" applyFont="1" applyFill="1" applyBorder="1" applyAlignment="1">
      <alignment horizontal="right"/>
    </xf>
    <xf numFmtId="3" fontId="10" fillId="4" borderId="11" xfId="3" applyNumberFormat="1" applyFont="1" applyFill="1" applyBorder="1" applyAlignment="1"/>
    <xf numFmtId="3" fontId="10" fillId="4" borderId="0" xfId="3" applyNumberFormat="1" applyFont="1" applyFill="1" applyBorder="1" applyAlignment="1"/>
    <xf numFmtId="3" fontId="8" fillId="0" borderId="13" xfId="3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8" fillId="2" borderId="11" xfId="4" applyFont="1" applyFill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 wrapText="1"/>
    </xf>
    <xf numFmtId="0" fontId="8" fillId="2" borderId="0" xfId="4" applyFont="1" applyFill="1" applyBorder="1" applyAlignment="1">
      <alignment horizontal="center" vertical="center" wrapText="1"/>
    </xf>
    <xf numFmtId="0" fontId="8" fillId="2" borderId="11" xfId="4" applyFont="1" applyFill="1" applyBorder="1" applyAlignment="1">
      <alignment horizontal="center" vertical="center" wrapText="1"/>
    </xf>
    <xf numFmtId="3" fontId="8" fillId="2" borderId="12" xfId="4" applyNumberFormat="1" applyFont="1" applyFill="1" applyBorder="1" applyAlignment="1">
      <alignment horizontal="center" vertical="center"/>
    </xf>
    <xf numFmtId="3" fontId="8" fillId="2" borderId="11" xfId="4" applyNumberFormat="1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" wrapText="1"/>
    </xf>
    <xf numFmtId="0" fontId="4" fillId="2" borderId="11" xfId="3" applyFont="1" applyFill="1" applyBorder="1" applyAlignment="1">
      <alignment horizontal="center" wrapText="1"/>
    </xf>
    <xf numFmtId="0" fontId="4" fillId="2" borderId="3" xfId="3" applyFont="1" applyFill="1" applyBorder="1" applyAlignment="1">
      <alignment horizontal="center" wrapText="1"/>
    </xf>
    <xf numFmtId="0" fontId="4" fillId="2" borderId="4" xfId="3" applyFont="1" applyFill="1" applyBorder="1" applyAlignment="1">
      <alignment horizontal="center" wrapText="1"/>
    </xf>
    <xf numFmtId="0" fontId="4" fillId="2" borderId="2" xfId="3" applyFont="1" applyFill="1" applyBorder="1" applyAlignment="1">
      <alignment horizontal="center" wrapText="1"/>
    </xf>
    <xf numFmtId="0" fontId="7" fillId="2" borderId="7" xfId="3" applyFont="1" applyFill="1" applyBorder="1" applyAlignment="1">
      <alignment horizontal="center" wrapText="1"/>
    </xf>
    <xf numFmtId="0" fontId="7" fillId="2" borderId="8" xfId="3" applyFont="1" applyFill="1" applyBorder="1" applyAlignment="1">
      <alignment horizontal="center" wrapText="1"/>
    </xf>
    <xf numFmtId="0" fontId="7" fillId="2" borderId="6" xfId="3" applyFont="1" applyFill="1" applyBorder="1" applyAlignment="1">
      <alignment horizontal="center" wrapText="1"/>
    </xf>
    <xf numFmtId="0" fontId="7" fillId="2" borderId="10" xfId="3" applyFont="1" applyFill="1" applyBorder="1" applyAlignment="1">
      <alignment horizontal="center" wrapText="1"/>
    </xf>
    <xf numFmtId="0" fontId="9" fillId="2" borderId="0" xfId="3" applyFont="1" applyFill="1" applyBorder="1" applyAlignment="1">
      <alignment horizontal="center" wrapText="1"/>
    </xf>
    <xf numFmtId="0" fontId="9" fillId="2" borderId="11" xfId="3" applyFont="1" applyFill="1" applyBorder="1" applyAlignment="1">
      <alignment horizont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wrapText="1"/>
    </xf>
    <xf numFmtId="0" fontId="5" fillId="2" borderId="11" xfId="3" applyFont="1" applyFill="1" applyBorder="1" applyAlignment="1">
      <alignment horizontal="center" wrapText="1"/>
    </xf>
    <xf numFmtId="0" fontId="12" fillId="2" borderId="0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0" fontId="4" fillId="2" borderId="16" xfId="3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4" fillId="2" borderId="21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4" fillId="2" borderId="20" xfId="3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0" fontId="4" fillId="2" borderId="9" xfId="3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0" xfId="4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3" fontId="8" fillId="3" borderId="12" xfId="3" applyNumberFormat="1" applyFont="1" applyFill="1" applyBorder="1" applyAlignment="1">
      <alignment horizontal="center" vertical="center"/>
    </xf>
    <xf numFmtId="3" fontId="8" fillId="3" borderId="11" xfId="3" applyNumberFormat="1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wrapText="1"/>
    </xf>
  </cellXfs>
  <cellStyles count="5">
    <cellStyle name="Currency" xfId="1" builtinId="4"/>
    <cellStyle name="Normal" xfId="0" builtinId="0"/>
    <cellStyle name="Normal 4" xfId="4"/>
    <cellStyle name="Normal_Измена на Годишен план 2012" xfId="3"/>
    <cellStyle name="Percent" xfId="2" builtinId="5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981075</xdr:colOff>
      <xdr:row>20</xdr:row>
      <xdr:rowOff>0</xdr:rowOff>
    </xdr:from>
    <xdr:to>
      <xdr:col>8</xdr:col>
      <xdr:colOff>69850</xdr:colOff>
      <xdr:row>20</xdr:row>
      <xdr:rowOff>282575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267575" y="4162425"/>
          <a:ext cx="69850" cy="28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952500</xdr:colOff>
      <xdr:row>20</xdr:row>
      <xdr:rowOff>0</xdr:rowOff>
    </xdr:from>
    <xdr:to>
      <xdr:col>8</xdr:col>
      <xdr:colOff>69850</xdr:colOff>
      <xdr:row>20</xdr:row>
      <xdr:rowOff>282575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7267575" y="4162425"/>
          <a:ext cx="69850" cy="28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942975</xdr:colOff>
      <xdr:row>20</xdr:row>
      <xdr:rowOff>0</xdr:rowOff>
    </xdr:from>
    <xdr:to>
      <xdr:col>8</xdr:col>
      <xdr:colOff>60325</xdr:colOff>
      <xdr:row>20</xdr:row>
      <xdr:rowOff>282575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7258050" y="4162425"/>
          <a:ext cx="69850" cy="28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11</xdr:col>
      <xdr:colOff>371475</xdr:colOff>
      <xdr:row>21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0229850" y="4486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676275</xdr:colOff>
      <xdr:row>1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589597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oshare\Finansii\&#1060;&#1080;&#1085;&#1072;&#1085;&#1089;&#1080;&#1089;&#1082;&#1080;%20&#1087;&#1083;&#1072;&#1085;&#1086;&#1074;&#1080;\2021\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уџет вкупно 2021"/>
      <sheetName val="20-Год.план по квартали 21"/>
      <sheetName val=" III (20) "/>
      <sheetName val="К6"/>
      <sheetName val="III (К6)"/>
      <sheetName val="НА-Год.план по квартали 21"/>
      <sheetName val=" III (НА) "/>
      <sheetName val="Н1-Год.план по квартали 21"/>
      <sheetName val=" III(Н1)"/>
      <sheetName val="без ребаланс"/>
      <sheetName val="со ребаланс"/>
    </sheetNames>
    <sheetDataSet>
      <sheetData sheetId="0"/>
      <sheetData sheetId="1"/>
      <sheetData sheetId="2">
        <row r="15">
          <cell r="F15">
            <v>0</v>
          </cell>
        </row>
      </sheetData>
      <sheetData sheetId="3"/>
      <sheetData sheetId="4">
        <row r="12">
          <cell r="D12">
            <v>0</v>
          </cell>
          <cell r="E12">
            <v>0</v>
          </cell>
          <cell r="F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tabSelected="1" zoomScale="85" zoomScaleNormal="85" zoomScaleSheetLayoutView="85" workbookViewId="0">
      <selection activeCell="V1" sqref="V1:V1048576"/>
    </sheetView>
  </sheetViews>
  <sheetFormatPr defaultRowHeight="12.75"/>
  <cols>
    <col min="1" max="1" width="9.140625" style="12"/>
    <col min="2" max="2" width="14.7109375" style="12" customWidth="1"/>
    <col min="3" max="3" width="17.7109375" style="12" customWidth="1"/>
    <col min="4" max="4" width="39.7109375" style="12" customWidth="1"/>
    <col min="5" max="5" width="16.5703125" style="12" customWidth="1"/>
    <col min="6" max="6" width="13.7109375" style="12" customWidth="1"/>
    <col min="7" max="7" width="16.42578125" style="12" customWidth="1"/>
    <col min="8" max="8" width="14.28515625" style="12" customWidth="1"/>
    <col min="9" max="9" width="10.7109375" style="12" customWidth="1"/>
    <col min="10" max="10" width="17.28515625" style="12" customWidth="1"/>
    <col min="11" max="11" width="10.85546875" style="12" customWidth="1"/>
    <col min="12" max="12" width="12.5703125" style="12" customWidth="1"/>
    <col min="13" max="13" width="17.7109375" style="12" customWidth="1"/>
    <col min="14" max="14" width="19.42578125" style="12" customWidth="1"/>
    <col min="15" max="15" width="12.42578125" style="12" customWidth="1"/>
    <col min="16" max="16" width="14.85546875" style="12" customWidth="1"/>
    <col min="17" max="17" width="10.5703125" style="12" customWidth="1"/>
    <col min="18" max="18" width="17.140625" style="12" customWidth="1"/>
    <col min="19" max="19" width="10.85546875" style="12" customWidth="1"/>
    <col min="20" max="20" width="12.5703125" style="12" customWidth="1"/>
    <col min="21" max="21" width="17.28515625" style="12" customWidth="1"/>
    <col min="22" max="22" width="13.42578125" style="12" customWidth="1"/>
    <col min="23" max="24" width="12.5703125" style="12" customWidth="1"/>
    <col min="25" max="25" width="9.140625" style="12" customWidth="1"/>
    <col min="26" max="26" width="14.42578125" style="12" customWidth="1"/>
    <col min="27" max="27" width="11.7109375" style="12" customWidth="1"/>
    <col min="28" max="32" width="14" style="12" customWidth="1"/>
    <col min="33" max="33" width="12.7109375" style="12" bestFit="1" customWidth="1"/>
    <col min="34" max="34" width="11.7109375" style="12" bestFit="1" customWidth="1"/>
    <col min="35" max="16384" width="9.140625" style="12"/>
  </cols>
  <sheetData>
    <row r="1" spans="1:34" s="1" customFormat="1"/>
    <row r="2" spans="1:34" s="1" customFormat="1">
      <c r="A2" s="2" t="s">
        <v>77</v>
      </c>
      <c r="B2" s="2"/>
      <c r="C2" s="2"/>
      <c r="D2" s="2"/>
      <c r="E2" s="2"/>
      <c r="F2" s="2"/>
      <c r="G2" s="2"/>
      <c r="H2" s="2"/>
      <c r="I2" s="2" t="s">
        <v>66</v>
      </c>
      <c r="J2" s="2"/>
      <c r="K2" s="2"/>
      <c r="L2" s="2"/>
      <c r="M2" s="2"/>
      <c r="N2" s="2" t="s">
        <v>75</v>
      </c>
      <c r="O2" s="2"/>
      <c r="P2" s="2"/>
      <c r="Q2" s="2" t="s">
        <v>67</v>
      </c>
      <c r="R2" s="2"/>
      <c r="S2" s="2"/>
      <c r="T2" s="2"/>
      <c r="U2" s="2"/>
      <c r="V2" s="2">
        <v>2023</v>
      </c>
      <c r="W2" s="2"/>
      <c r="X2" s="2"/>
      <c r="Y2" s="2" t="s">
        <v>68</v>
      </c>
      <c r="Z2" s="2"/>
      <c r="AA2" s="2"/>
      <c r="AB2" s="2"/>
      <c r="AC2" s="2"/>
      <c r="AD2" s="2" t="s">
        <v>76</v>
      </c>
      <c r="AE2" s="2"/>
      <c r="AF2" s="2"/>
    </row>
    <row r="3" spans="1:34" s="1" customFormat="1" ht="13.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4" s="1" customFormat="1" ht="26.25" customHeight="1" thickBot="1">
      <c r="A4" s="4" t="s">
        <v>0</v>
      </c>
      <c r="B4" s="5" t="s">
        <v>1</v>
      </c>
      <c r="C4" s="5" t="s">
        <v>2</v>
      </c>
      <c r="D4" s="5" t="s">
        <v>3</v>
      </c>
      <c r="E4" s="129" t="s">
        <v>4</v>
      </c>
      <c r="F4" s="130"/>
      <c r="G4" s="130"/>
      <c r="H4" s="130"/>
      <c r="I4" s="4" t="s">
        <v>0</v>
      </c>
      <c r="J4" s="6" t="s">
        <v>1</v>
      </c>
      <c r="K4" s="4" t="s">
        <v>2</v>
      </c>
      <c r="L4" s="5" t="s">
        <v>3</v>
      </c>
      <c r="M4" s="131" t="s">
        <v>4</v>
      </c>
      <c r="N4" s="131"/>
      <c r="O4" s="131"/>
      <c r="P4" s="129"/>
      <c r="Q4" s="4" t="s">
        <v>0</v>
      </c>
      <c r="R4" s="5" t="s">
        <v>1</v>
      </c>
      <c r="S4" s="5" t="s">
        <v>2</v>
      </c>
      <c r="T4" s="5" t="s">
        <v>3</v>
      </c>
      <c r="U4" s="131" t="s">
        <v>4</v>
      </c>
      <c r="V4" s="131"/>
      <c r="W4" s="131"/>
      <c r="X4" s="129"/>
      <c r="Y4" s="4" t="s">
        <v>0</v>
      </c>
      <c r="Z4" s="5" t="s">
        <v>1</v>
      </c>
      <c r="AA4" s="5" t="s">
        <v>2</v>
      </c>
      <c r="AB4" s="5" t="s">
        <v>3</v>
      </c>
      <c r="AC4" s="131" t="s">
        <v>4</v>
      </c>
      <c r="AD4" s="131"/>
      <c r="AE4" s="131"/>
      <c r="AF4" s="129"/>
    </row>
    <row r="5" spans="1:34" s="1" customFormat="1" ht="29.25" customHeight="1" thickTop="1" thickBot="1">
      <c r="A5" s="7">
        <v>17001</v>
      </c>
      <c r="B5" s="8">
        <v>61174</v>
      </c>
      <c r="C5" s="8">
        <v>637</v>
      </c>
      <c r="D5" s="8">
        <v>12</v>
      </c>
      <c r="E5" s="132" t="s">
        <v>5</v>
      </c>
      <c r="F5" s="133"/>
      <c r="G5" s="133"/>
      <c r="H5" s="133"/>
      <c r="I5" s="9">
        <v>17001</v>
      </c>
      <c r="J5" s="10">
        <v>61174</v>
      </c>
      <c r="K5" s="7">
        <v>637</v>
      </c>
      <c r="L5" s="8">
        <v>12</v>
      </c>
      <c r="M5" s="134" t="s">
        <v>5</v>
      </c>
      <c r="N5" s="134"/>
      <c r="O5" s="134"/>
      <c r="P5" s="135"/>
      <c r="Q5" s="7">
        <v>17001</v>
      </c>
      <c r="R5" s="8">
        <v>61174</v>
      </c>
      <c r="S5" s="8">
        <v>637</v>
      </c>
      <c r="T5" s="8">
        <v>12</v>
      </c>
      <c r="U5" s="134" t="s">
        <v>5</v>
      </c>
      <c r="V5" s="134"/>
      <c r="W5" s="134"/>
      <c r="X5" s="135"/>
      <c r="Y5" s="7">
        <v>17001</v>
      </c>
      <c r="Z5" s="8">
        <v>61174</v>
      </c>
      <c r="AA5" s="8">
        <v>637</v>
      </c>
      <c r="AB5" s="8">
        <v>12</v>
      </c>
      <c r="AC5" s="134" t="s">
        <v>5</v>
      </c>
      <c r="AD5" s="134"/>
      <c r="AE5" s="134"/>
      <c r="AF5" s="135"/>
    </row>
    <row r="6" spans="1:3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4" s="1" customFormat="1" ht="12.75" customHeight="1">
      <c r="A7" s="141" t="s">
        <v>6</v>
      </c>
      <c r="B7" s="141" t="s">
        <v>7</v>
      </c>
      <c r="C7" s="141" t="s">
        <v>8</v>
      </c>
      <c r="D7" s="141" t="s">
        <v>9</v>
      </c>
      <c r="E7" s="141"/>
      <c r="F7" s="141"/>
      <c r="G7" s="141"/>
      <c r="H7" s="141"/>
      <c r="I7" s="141" t="s">
        <v>6</v>
      </c>
      <c r="J7" s="136" t="s">
        <v>7</v>
      </c>
      <c r="K7" s="136" t="s">
        <v>8</v>
      </c>
      <c r="L7" s="136" t="s">
        <v>9</v>
      </c>
      <c r="M7" s="136"/>
      <c r="N7" s="136"/>
      <c r="O7" s="136"/>
      <c r="P7" s="136"/>
      <c r="Q7" s="127" t="s">
        <v>6</v>
      </c>
      <c r="R7" s="127" t="s">
        <v>7</v>
      </c>
      <c r="S7" s="127" t="s">
        <v>8</v>
      </c>
      <c r="T7" s="127" t="s">
        <v>9</v>
      </c>
      <c r="U7" s="127"/>
      <c r="V7" s="127"/>
      <c r="W7" s="127"/>
      <c r="X7" s="127"/>
      <c r="Y7" s="127" t="s">
        <v>6</v>
      </c>
      <c r="Z7" s="127" t="s">
        <v>7</v>
      </c>
      <c r="AA7" s="127" t="s">
        <v>8</v>
      </c>
      <c r="AB7" s="127" t="s">
        <v>9</v>
      </c>
      <c r="AC7" s="127"/>
      <c r="AD7" s="127"/>
      <c r="AE7" s="127"/>
      <c r="AF7" s="127"/>
    </row>
    <row r="8" spans="1:34" s="1" customFormat="1" ht="26.25" thickBot="1">
      <c r="A8" s="142"/>
      <c r="B8" s="142"/>
      <c r="C8" s="142"/>
      <c r="D8" s="14" t="s">
        <v>10</v>
      </c>
      <c r="E8" s="13" t="s">
        <v>11</v>
      </c>
      <c r="F8" s="13" t="s">
        <v>12</v>
      </c>
      <c r="G8" s="90" t="s">
        <v>13</v>
      </c>
      <c r="H8" s="90" t="s">
        <v>14</v>
      </c>
      <c r="I8" s="142"/>
      <c r="J8" s="137"/>
      <c r="K8" s="137"/>
      <c r="L8" s="16" t="s">
        <v>10</v>
      </c>
      <c r="M8" s="15" t="s">
        <v>11</v>
      </c>
      <c r="N8" s="15" t="s">
        <v>12</v>
      </c>
      <c r="O8" s="89" t="s">
        <v>13</v>
      </c>
      <c r="P8" s="15" t="s">
        <v>14</v>
      </c>
      <c r="Q8" s="128"/>
      <c r="R8" s="128"/>
      <c r="S8" s="128"/>
      <c r="T8" s="16" t="s">
        <v>10</v>
      </c>
      <c r="U8" s="88" t="s">
        <v>11</v>
      </c>
      <c r="V8" s="88" t="s">
        <v>12</v>
      </c>
      <c r="W8" s="88" t="s">
        <v>13</v>
      </c>
      <c r="X8" s="17" t="s">
        <v>14</v>
      </c>
      <c r="Y8" s="128"/>
      <c r="Z8" s="128"/>
      <c r="AA8" s="128"/>
      <c r="AB8" s="17" t="s">
        <v>10</v>
      </c>
      <c r="AC8" s="17" t="s">
        <v>11</v>
      </c>
      <c r="AD8" s="17" t="s">
        <v>12</v>
      </c>
      <c r="AE8" s="18" t="s">
        <v>13</v>
      </c>
      <c r="AF8" s="17" t="s">
        <v>14</v>
      </c>
    </row>
    <row r="9" spans="1:34" ht="22.5" customHeight="1" thickTop="1" thickBot="1">
      <c r="A9" s="138">
        <v>20</v>
      </c>
      <c r="B9" s="138" t="s">
        <v>15</v>
      </c>
      <c r="C9" s="93">
        <v>420</v>
      </c>
      <c r="D9" s="95">
        <v>1200000</v>
      </c>
      <c r="E9" s="94">
        <v>500000</v>
      </c>
      <c r="F9" s="94">
        <v>500000</v>
      </c>
      <c r="G9" s="99">
        <v>300000</v>
      </c>
      <c r="H9" s="21">
        <f>SUM(D9:G9)</f>
        <v>2500000</v>
      </c>
      <c r="I9" s="138" t="s">
        <v>16</v>
      </c>
      <c r="J9" s="138" t="s">
        <v>17</v>
      </c>
      <c r="K9" s="85"/>
      <c r="L9" s="86"/>
      <c r="M9" s="85"/>
      <c r="N9" s="105"/>
      <c r="O9" s="108"/>
      <c r="P9" s="87"/>
      <c r="Q9" s="139" t="s">
        <v>18</v>
      </c>
      <c r="R9" s="139" t="s">
        <v>19</v>
      </c>
      <c r="S9" s="19"/>
      <c r="T9" s="110"/>
      <c r="U9" s="109"/>
      <c r="V9" s="109"/>
      <c r="W9" s="30"/>
      <c r="X9" s="21"/>
      <c r="Y9" s="22" t="s">
        <v>20</v>
      </c>
      <c r="Z9" s="22" t="s">
        <v>21</v>
      </c>
      <c r="AA9" s="23">
        <v>461</v>
      </c>
      <c r="AB9" s="24">
        <v>300000000</v>
      </c>
      <c r="AC9" s="114">
        <f>75000000*3</f>
        <v>225000000</v>
      </c>
      <c r="AD9" s="114">
        <f>75000000*3</f>
        <v>225000000</v>
      </c>
      <c r="AE9" s="114">
        <f>75000000*3-75000000</f>
        <v>150000000</v>
      </c>
      <c r="AF9" s="25">
        <f>SUM(AB9:AE9)</f>
        <v>900000000</v>
      </c>
      <c r="AG9" s="1"/>
      <c r="AH9" s="1"/>
    </row>
    <row r="10" spans="1:34" ht="15.75" customHeight="1" thickTop="1">
      <c r="A10" s="139"/>
      <c r="B10" s="139"/>
      <c r="C10" s="19">
        <v>421</v>
      </c>
      <c r="D10" s="75">
        <v>4000000</v>
      </c>
      <c r="E10" s="20">
        <v>2000000</v>
      </c>
      <c r="F10" s="20">
        <v>1400000</v>
      </c>
      <c r="G10" s="30">
        <v>1000000</v>
      </c>
      <c r="H10" s="21">
        <f t="shared" ref="H10:H15" si="0">SUM(D10:G10)</f>
        <v>8400000</v>
      </c>
      <c r="I10" s="139"/>
      <c r="J10" s="139"/>
      <c r="K10" s="19">
        <v>423</v>
      </c>
      <c r="L10" s="27">
        <v>200000</v>
      </c>
      <c r="M10" s="106">
        <v>0</v>
      </c>
      <c r="N10" s="106">
        <v>0</v>
      </c>
      <c r="O10" s="102">
        <v>0</v>
      </c>
      <c r="P10" s="28">
        <f t="shared" ref="P10:P16" si="1">SUM(L10:O10)</f>
        <v>200000</v>
      </c>
      <c r="Q10" s="139"/>
      <c r="R10" s="139"/>
      <c r="S10" s="19">
        <v>421</v>
      </c>
      <c r="T10" s="111">
        <v>1500000</v>
      </c>
      <c r="U10" s="30">
        <v>600000</v>
      </c>
      <c r="V10" s="30">
        <v>400000</v>
      </c>
      <c r="W10" s="30">
        <v>0</v>
      </c>
      <c r="X10" s="97">
        <f t="shared" ref="X10:X16" si="2">SUM(T10:W10)</f>
        <v>2500000</v>
      </c>
      <c r="Y10" s="143" t="s">
        <v>22</v>
      </c>
      <c r="Z10" s="143"/>
      <c r="AA10" s="143"/>
      <c r="AB10" s="28">
        <f t="shared" ref="AB10:AF10" si="3">SUM(AB9:AB9)</f>
        <v>300000000</v>
      </c>
      <c r="AC10" s="28">
        <f t="shared" si="3"/>
        <v>225000000</v>
      </c>
      <c r="AD10" s="28">
        <f t="shared" si="3"/>
        <v>225000000</v>
      </c>
      <c r="AE10" s="29">
        <f t="shared" si="3"/>
        <v>150000000</v>
      </c>
      <c r="AF10" s="28">
        <f t="shared" si="3"/>
        <v>900000000</v>
      </c>
      <c r="AG10" s="1"/>
      <c r="AH10" s="1"/>
    </row>
    <row r="11" spans="1:34" ht="13.5" customHeight="1">
      <c r="A11" s="139"/>
      <c r="B11" s="139"/>
      <c r="C11" s="19">
        <v>423</v>
      </c>
      <c r="D11" s="75">
        <v>200000</v>
      </c>
      <c r="E11" s="20">
        <v>0</v>
      </c>
      <c r="F11" s="20">
        <v>0</v>
      </c>
      <c r="G11" s="30">
        <v>0</v>
      </c>
      <c r="H11" s="21">
        <f t="shared" si="0"/>
        <v>200000</v>
      </c>
      <c r="I11" s="139"/>
      <c r="J11" s="139"/>
      <c r="K11" s="19">
        <v>425</v>
      </c>
      <c r="L11" s="27">
        <v>1000000</v>
      </c>
      <c r="M11" s="106">
        <v>500000</v>
      </c>
      <c r="N11" s="106">
        <v>0</v>
      </c>
      <c r="O11" s="102">
        <v>0</v>
      </c>
      <c r="P11" s="28">
        <f t="shared" si="1"/>
        <v>1500000</v>
      </c>
      <c r="Q11" s="139"/>
      <c r="R11" s="139"/>
      <c r="S11" s="19">
        <v>424</v>
      </c>
      <c r="T11" s="111">
        <v>30000000</v>
      </c>
      <c r="U11" s="106">
        <v>13373000</v>
      </c>
      <c r="V11" s="30">
        <v>2000000</v>
      </c>
      <c r="W11" s="30">
        <v>0</v>
      </c>
      <c r="X11" s="97">
        <f t="shared" si="2"/>
        <v>45373000</v>
      </c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3.5" customHeight="1">
      <c r="A12" s="139"/>
      <c r="B12" s="139"/>
      <c r="C12" s="19">
        <v>424</v>
      </c>
      <c r="D12" s="75">
        <v>1000000</v>
      </c>
      <c r="E12" s="20">
        <v>500000</v>
      </c>
      <c r="F12" s="20">
        <v>500000</v>
      </c>
      <c r="G12" s="30">
        <v>270000</v>
      </c>
      <c r="H12" s="21">
        <f t="shared" si="0"/>
        <v>2270000</v>
      </c>
      <c r="I12" s="139"/>
      <c r="J12" s="139"/>
      <c r="K12" s="19">
        <v>426</v>
      </c>
      <c r="L12" s="27">
        <v>200000</v>
      </c>
      <c r="M12" s="106">
        <v>200000</v>
      </c>
      <c r="N12" s="106">
        <v>0</v>
      </c>
      <c r="O12" s="102">
        <v>0</v>
      </c>
      <c r="P12" s="28">
        <f t="shared" si="1"/>
        <v>400000</v>
      </c>
      <c r="Q12" s="139"/>
      <c r="R12" s="139"/>
      <c r="S12" s="19">
        <v>425</v>
      </c>
      <c r="T12" s="111">
        <v>9000000</v>
      </c>
      <c r="U12" s="30">
        <v>7000000</v>
      </c>
      <c r="V12" s="30">
        <v>6207000</v>
      </c>
      <c r="W12" s="106"/>
      <c r="X12" s="97">
        <f t="shared" si="2"/>
        <v>22207000</v>
      </c>
      <c r="AG12" s="1"/>
      <c r="AH12" s="1"/>
    </row>
    <row r="13" spans="1:34">
      <c r="A13" s="139"/>
      <c r="B13" s="139"/>
      <c r="C13" s="19">
        <v>425</v>
      </c>
      <c r="D13" s="75">
        <v>2000000</v>
      </c>
      <c r="E13" s="20">
        <v>2000000</v>
      </c>
      <c r="F13" s="20">
        <v>350000</v>
      </c>
      <c r="G13" s="30">
        <v>300000</v>
      </c>
      <c r="H13" s="21">
        <f t="shared" si="0"/>
        <v>4650000</v>
      </c>
      <c r="I13" s="139"/>
      <c r="J13" s="139"/>
      <c r="K13" s="19">
        <v>480</v>
      </c>
      <c r="L13" s="27">
        <v>10000000</v>
      </c>
      <c r="M13" s="106">
        <v>6020000</v>
      </c>
      <c r="N13" s="106"/>
      <c r="O13" s="102">
        <v>0</v>
      </c>
      <c r="P13" s="28">
        <f t="shared" si="1"/>
        <v>16020000</v>
      </c>
      <c r="Q13" s="139"/>
      <c r="R13" s="139"/>
      <c r="S13" s="19">
        <v>426</v>
      </c>
      <c r="T13" s="111">
        <v>10000000</v>
      </c>
      <c r="U13" s="30">
        <v>9500000</v>
      </c>
      <c r="V13" s="30">
        <v>0</v>
      </c>
      <c r="W13" s="106">
        <v>0</v>
      </c>
      <c r="X13" s="97">
        <f t="shared" si="2"/>
        <v>19500000</v>
      </c>
      <c r="AG13" s="1"/>
      <c r="AH13" s="1"/>
    </row>
    <row r="14" spans="1:34">
      <c r="A14" s="139"/>
      <c r="B14" s="139"/>
      <c r="C14" s="19">
        <v>426</v>
      </c>
      <c r="D14" s="75">
        <v>1000000</v>
      </c>
      <c r="E14" s="20">
        <v>500000</v>
      </c>
      <c r="F14" s="20">
        <v>500000</v>
      </c>
      <c r="G14" s="30">
        <v>500000</v>
      </c>
      <c r="H14" s="21">
        <f t="shared" si="0"/>
        <v>2500000</v>
      </c>
      <c r="I14" s="139"/>
      <c r="J14" s="139"/>
      <c r="K14" s="19">
        <v>481</v>
      </c>
      <c r="L14" s="27">
        <v>0</v>
      </c>
      <c r="M14" s="106">
        <v>0</v>
      </c>
      <c r="N14" s="106">
        <v>0</v>
      </c>
      <c r="O14" s="102">
        <v>0</v>
      </c>
      <c r="P14" s="28">
        <f>SUM(L14:O14)</f>
        <v>0</v>
      </c>
      <c r="Q14" s="139"/>
      <c r="R14" s="139"/>
      <c r="S14" s="19">
        <v>480</v>
      </c>
      <c r="T14" s="111">
        <v>1000000</v>
      </c>
      <c r="U14" s="30">
        <v>350000</v>
      </c>
      <c r="V14" s="30">
        <v>0</v>
      </c>
      <c r="W14" s="30">
        <v>0</v>
      </c>
      <c r="X14" s="97">
        <f t="shared" si="2"/>
        <v>1350000</v>
      </c>
      <c r="AG14" s="1"/>
      <c r="AH14" s="1"/>
    </row>
    <row r="15" spans="1:34" ht="13.5" customHeight="1" thickBot="1">
      <c r="A15" s="139"/>
      <c r="B15" s="139"/>
      <c r="C15" s="19">
        <v>461</v>
      </c>
      <c r="D15" s="75">
        <v>75000000</v>
      </c>
      <c r="E15" s="20">
        <f>D15</f>
        <v>75000000</v>
      </c>
      <c r="F15" s="20">
        <f>E15</f>
        <v>75000000</v>
      </c>
      <c r="G15" s="30">
        <f>F15</f>
        <v>75000000</v>
      </c>
      <c r="H15" s="21">
        <f t="shared" si="0"/>
        <v>300000000</v>
      </c>
      <c r="I15" s="139"/>
      <c r="J15" s="139"/>
      <c r="K15" s="19">
        <v>483</v>
      </c>
      <c r="L15" s="27">
        <v>0</v>
      </c>
      <c r="M15" s="106">
        <v>0</v>
      </c>
      <c r="N15" s="106">
        <v>0</v>
      </c>
      <c r="O15" s="102">
        <v>0</v>
      </c>
      <c r="P15" s="28">
        <f>SUM(L15:O15)</f>
        <v>0</v>
      </c>
      <c r="Q15" s="140"/>
      <c r="R15" s="140"/>
      <c r="S15" s="31">
        <v>485</v>
      </c>
      <c r="T15" s="112">
        <v>38000000</v>
      </c>
      <c r="U15" s="100">
        <v>25000000</v>
      </c>
      <c r="V15" s="100">
        <v>255000</v>
      </c>
      <c r="W15" s="100">
        <v>0</v>
      </c>
      <c r="X15" s="98">
        <f t="shared" si="2"/>
        <v>63255000</v>
      </c>
      <c r="AG15" s="1"/>
      <c r="AH15" s="1"/>
    </row>
    <row r="16" spans="1:34" ht="15.75" customHeight="1" thickTop="1" thickBot="1">
      <c r="A16" s="139"/>
      <c r="B16" s="139"/>
      <c r="C16" s="19">
        <v>464</v>
      </c>
      <c r="D16" s="75">
        <v>300000</v>
      </c>
      <c r="E16" s="20"/>
      <c r="F16" s="20">
        <v>0</v>
      </c>
      <c r="G16" s="30">
        <v>0</v>
      </c>
      <c r="H16" s="21">
        <f>SUM(D16:G16)</f>
        <v>300000</v>
      </c>
      <c r="I16" s="140"/>
      <c r="J16" s="140"/>
      <c r="K16" s="31">
        <v>485</v>
      </c>
      <c r="L16" s="77">
        <v>35000000</v>
      </c>
      <c r="M16" s="107">
        <v>32100000</v>
      </c>
      <c r="N16" s="107">
        <v>0</v>
      </c>
      <c r="O16" s="103">
        <v>0</v>
      </c>
      <c r="P16" s="104">
        <f t="shared" si="1"/>
        <v>67100000</v>
      </c>
      <c r="Q16" s="144" t="s">
        <v>22</v>
      </c>
      <c r="R16" s="144"/>
      <c r="S16" s="35"/>
      <c r="T16" s="113">
        <f>SUM(T10:T15)</f>
        <v>89500000</v>
      </c>
      <c r="U16" s="106">
        <f>SUM(U10:U15)</f>
        <v>55823000</v>
      </c>
      <c r="V16" s="106">
        <f>SUM(V10:V15)</f>
        <v>8862000</v>
      </c>
      <c r="W16" s="106">
        <f>SUM(W10:W15)</f>
        <v>0</v>
      </c>
      <c r="X16" s="28">
        <f t="shared" si="2"/>
        <v>154185000</v>
      </c>
      <c r="AG16" s="1"/>
      <c r="AH16" s="1"/>
    </row>
    <row r="17" spans="1:34" ht="16.5" thickTop="1" thickBot="1">
      <c r="A17" s="140"/>
      <c r="B17" s="140"/>
      <c r="C17" s="31">
        <v>485</v>
      </c>
      <c r="D17" s="96">
        <v>650000</v>
      </c>
      <c r="E17" s="32">
        <v>300000</v>
      </c>
      <c r="F17" s="100">
        <v>400000</v>
      </c>
      <c r="G17" s="100">
        <v>0</v>
      </c>
      <c r="H17" s="33">
        <f>SUM(D17:G17)</f>
        <v>1350000</v>
      </c>
      <c r="I17" s="35" t="s">
        <v>22</v>
      </c>
      <c r="J17" s="35"/>
      <c r="K17" s="35"/>
      <c r="L17" s="76">
        <f>SUM(L10:L16)</f>
        <v>46400000</v>
      </c>
      <c r="M17" s="76">
        <f t="shared" ref="M17:O17" si="4">SUM(M10:M16)</f>
        <v>38820000</v>
      </c>
      <c r="N17" s="76">
        <f t="shared" si="4"/>
        <v>0</v>
      </c>
      <c r="O17" s="76">
        <f t="shared" si="4"/>
        <v>0</v>
      </c>
      <c r="P17" s="28">
        <f>SUM(P10:P16)</f>
        <v>85220000</v>
      </c>
      <c r="AG17" s="1"/>
      <c r="AH17" s="1"/>
    </row>
    <row r="18" spans="1:34" ht="15.75" thickTop="1">
      <c r="A18" s="143" t="s">
        <v>22</v>
      </c>
      <c r="B18" s="143"/>
      <c r="C18" s="143"/>
      <c r="D18" s="29">
        <f>SUM(D9:D17)</f>
        <v>85350000</v>
      </c>
      <c r="E18" s="29">
        <f>SUM(E9:E17)</f>
        <v>80800000</v>
      </c>
      <c r="F18" s="29">
        <f>SUM(F9:F17)</f>
        <v>78650000</v>
      </c>
      <c r="G18" s="29">
        <f>SUM(G9:G17)</f>
        <v>77370000</v>
      </c>
      <c r="H18" s="28">
        <f>SUM(H9:H17)</f>
        <v>322170000</v>
      </c>
      <c r="AG18" s="1"/>
      <c r="AH18" s="1"/>
    </row>
    <row r="19" spans="1:34">
      <c r="W19" s="20"/>
      <c r="AG19" s="1"/>
      <c r="AH19" s="1"/>
    </row>
    <row r="20" spans="1:34">
      <c r="K20" s="1"/>
      <c r="L20" s="92"/>
      <c r="N20" s="83"/>
      <c r="W20" s="20"/>
      <c r="AG20" s="1"/>
      <c r="AH20" s="1"/>
    </row>
    <row r="21" spans="1:34" ht="25.5" customHeight="1">
      <c r="B21" s="37"/>
      <c r="C21" s="37"/>
      <c r="D21" s="84"/>
      <c r="E21" s="37"/>
      <c r="F21" s="37"/>
      <c r="G21" s="37"/>
      <c r="I21" s="38"/>
      <c r="J21" s="38"/>
      <c r="K21" s="1"/>
      <c r="L21" s="1"/>
      <c r="M21" s="37"/>
      <c r="N21" s="84"/>
      <c r="O21" s="37"/>
      <c r="AG21" s="1"/>
      <c r="AH21" s="1"/>
    </row>
    <row r="22" spans="1:34" s="1" customFormat="1" ht="31.5" customHeight="1" thickBot="1">
      <c r="A22" s="39" t="s">
        <v>78</v>
      </c>
      <c r="B22" s="39"/>
      <c r="C22" s="39"/>
      <c r="D22" s="39"/>
      <c r="E22" s="39"/>
      <c r="F22" s="39" t="s">
        <v>76</v>
      </c>
      <c r="G22" s="39"/>
      <c r="H22" s="40"/>
      <c r="I22" s="37" t="s">
        <v>72</v>
      </c>
      <c r="J22" s="37"/>
      <c r="N22" s="1" t="s">
        <v>76</v>
      </c>
      <c r="Q22" s="41" t="s">
        <v>73</v>
      </c>
      <c r="R22" s="41"/>
      <c r="S22" s="41"/>
      <c r="T22" s="41"/>
      <c r="U22" s="41"/>
      <c r="V22" s="41"/>
      <c r="W22" s="41"/>
      <c r="Y22" s="41" t="s">
        <v>74</v>
      </c>
      <c r="Z22" s="41"/>
      <c r="AA22" s="41"/>
      <c r="AB22" s="41"/>
      <c r="AC22" s="41"/>
      <c r="AD22" s="41"/>
      <c r="AE22" s="41"/>
    </row>
    <row r="23" spans="1:34" s="1" customFormat="1" ht="26.25" customHeight="1" thickBot="1">
      <c r="A23" s="42" t="s">
        <v>0</v>
      </c>
      <c r="B23" s="42" t="s">
        <v>1</v>
      </c>
      <c r="C23" s="42" t="s">
        <v>2</v>
      </c>
      <c r="D23" s="42" t="s">
        <v>3</v>
      </c>
      <c r="E23" s="145" t="s">
        <v>4</v>
      </c>
      <c r="F23" s="146"/>
      <c r="G23" s="146"/>
      <c r="H23" s="147"/>
      <c r="I23" s="4" t="s">
        <v>0</v>
      </c>
      <c r="J23" s="5" t="s">
        <v>1</v>
      </c>
      <c r="K23" s="5" t="s">
        <v>2</v>
      </c>
      <c r="L23" s="5" t="s">
        <v>3</v>
      </c>
      <c r="M23" s="131" t="s">
        <v>4</v>
      </c>
      <c r="N23" s="131"/>
      <c r="O23" s="131"/>
      <c r="P23" s="129"/>
      <c r="Q23" s="4" t="s">
        <v>0</v>
      </c>
      <c r="R23" s="5" t="s">
        <v>1</v>
      </c>
      <c r="S23" s="5" t="s">
        <v>2</v>
      </c>
      <c r="T23" s="5" t="s">
        <v>3</v>
      </c>
      <c r="U23" s="131" t="s">
        <v>4</v>
      </c>
      <c r="V23" s="131"/>
      <c r="W23" s="131"/>
      <c r="X23" s="129"/>
      <c r="Y23" s="4" t="s">
        <v>0</v>
      </c>
      <c r="Z23" s="5" t="s">
        <v>1</v>
      </c>
      <c r="AA23" s="5" t="s">
        <v>2</v>
      </c>
      <c r="AB23" s="5" t="s">
        <v>3</v>
      </c>
      <c r="AC23" s="131" t="s">
        <v>4</v>
      </c>
      <c r="AD23" s="131"/>
      <c r="AE23" s="131"/>
      <c r="AF23" s="129"/>
    </row>
    <row r="24" spans="1:34" s="1" customFormat="1" ht="39.75" customHeight="1" thickTop="1" thickBot="1">
      <c r="A24" s="148">
        <v>17001</v>
      </c>
      <c r="B24" s="150">
        <v>61174</v>
      </c>
      <c r="C24" s="150">
        <v>637</v>
      </c>
      <c r="D24" s="150">
        <v>12</v>
      </c>
      <c r="E24" s="152" t="s">
        <v>5</v>
      </c>
      <c r="F24" s="148"/>
      <c r="G24" s="148"/>
      <c r="H24" s="153"/>
      <c r="I24" s="7">
        <v>17001</v>
      </c>
      <c r="J24" s="8">
        <v>61174</v>
      </c>
      <c r="K24" s="8">
        <v>637</v>
      </c>
      <c r="L24" s="8">
        <v>12</v>
      </c>
      <c r="M24" s="134" t="s">
        <v>5</v>
      </c>
      <c r="N24" s="134"/>
      <c r="O24" s="134"/>
      <c r="P24" s="135"/>
      <c r="Q24" s="7">
        <v>17001</v>
      </c>
      <c r="R24" s="8">
        <v>61174</v>
      </c>
      <c r="S24" s="8">
        <v>637</v>
      </c>
      <c r="T24" s="8">
        <v>12</v>
      </c>
      <c r="U24" s="134" t="s">
        <v>5</v>
      </c>
      <c r="V24" s="134"/>
      <c r="W24" s="134"/>
      <c r="X24" s="135"/>
      <c r="Y24" s="7">
        <v>17001</v>
      </c>
      <c r="Z24" s="8">
        <v>61174</v>
      </c>
      <c r="AA24" s="8">
        <v>637</v>
      </c>
      <c r="AB24" s="8">
        <v>12</v>
      </c>
      <c r="AC24" s="134" t="s">
        <v>5</v>
      </c>
      <c r="AD24" s="134"/>
      <c r="AE24" s="134"/>
      <c r="AF24" s="135"/>
    </row>
    <row r="25" spans="1:34" ht="15.75" thickBot="1">
      <c r="A25" s="149"/>
      <c r="B25" s="151"/>
      <c r="C25" s="151"/>
      <c r="D25" s="151"/>
      <c r="E25" s="154"/>
      <c r="F25" s="149"/>
      <c r="G25" s="149"/>
      <c r="H25" s="155"/>
      <c r="K25" s="43"/>
      <c r="L25" s="43"/>
      <c r="M25" s="43"/>
      <c r="N25" s="43"/>
      <c r="O25" s="43"/>
      <c r="Q25" s="44"/>
      <c r="R25" s="44"/>
      <c r="S25" s="44"/>
      <c r="T25" s="44"/>
      <c r="U25" s="44"/>
      <c r="V25" s="44"/>
      <c r="W25" s="44"/>
      <c r="Y25" s="44"/>
      <c r="Z25" s="44"/>
      <c r="AA25" s="44"/>
      <c r="AB25" s="44"/>
      <c r="AC25" s="44"/>
      <c r="AD25" s="44"/>
      <c r="AE25" s="44"/>
    </row>
    <row r="26" spans="1:34">
      <c r="A26" s="156" t="s">
        <v>23</v>
      </c>
      <c r="B26" s="156" t="s">
        <v>24</v>
      </c>
      <c r="C26" s="156" t="s">
        <v>8</v>
      </c>
      <c r="D26" s="156" t="s">
        <v>25</v>
      </c>
      <c r="E26" s="156"/>
      <c r="F26" s="156"/>
      <c r="G26" s="156"/>
      <c r="L26" s="158" t="s">
        <v>25</v>
      </c>
      <c r="M26" s="158"/>
      <c r="N26" s="158"/>
      <c r="O26" s="158"/>
      <c r="Q26" s="159" t="s">
        <v>23</v>
      </c>
      <c r="R26" s="159" t="s">
        <v>24</v>
      </c>
      <c r="S26" s="159" t="s">
        <v>8</v>
      </c>
      <c r="T26" s="159" t="s">
        <v>25</v>
      </c>
      <c r="U26" s="159"/>
      <c r="V26" s="159"/>
      <c r="W26" s="159"/>
      <c r="Y26" s="159" t="s">
        <v>23</v>
      </c>
      <c r="Z26" s="159" t="s">
        <v>24</v>
      </c>
      <c r="AA26" s="159" t="s">
        <v>8</v>
      </c>
      <c r="AB26" s="159" t="s">
        <v>25</v>
      </c>
      <c r="AC26" s="159"/>
      <c r="AD26" s="159"/>
      <c r="AE26" s="159"/>
    </row>
    <row r="27" spans="1:34" ht="40.5" customHeight="1" thickBot="1">
      <c r="A27" s="157"/>
      <c r="B27" s="157"/>
      <c r="C27" s="157"/>
      <c r="D27" s="45" t="s">
        <v>69</v>
      </c>
      <c r="E27" s="45" t="s">
        <v>70</v>
      </c>
      <c r="F27" s="45" t="s">
        <v>71</v>
      </c>
      <c r="G27" s="46" t="s">
        <v>26</v>
      </c>
      <c r="I27" s="47" t="s">
        <v>23</v>
      </c>
      <c r="J27" s="47" t="s">
        <v>24</v>
      </c>
      <c r="K27" s="48" t="s">
        <v>8</v>
      </c>
      <c r="L27" s="49" t="s">
        <v>69</v>
      </c>
      <c r="M27" s="49" t="s">
        <v>70</v>
      </c>
      <c r="N27" s="49" t="s">
        <v>71</v>
      </c>
      <c r="O27" s="49" t="s">
        <v>26</v>
      </c>
      <c r="Q27" s="164"/>
      <c r="R27" s="164"/>
      <c r="S27" s="164"/>
      <c r="T27" s="50" t="s">
        <v>69</v>
      </c>
      <c r="U27" s="50" t="s">
        <v>70</v>
      </c>
      <c r="V27" s="50" t="s">
        <v>71</v>
      </c>
      <c r="W27" s="50" t="s">
        <v>26</v>
      </c>
      <c r="Y27" s="164"/>
      <c r="Z27" s="164"/>
      <c r="AA27" s="164"/>
      <c r="AB27" s="50" t="s">
        <v>69</v>
      </c>
      <c r="AC27" s="50" t="s">
        <v>70</v>
      </c>
      <c r="AD27" s="50" t="s">
        <v>71</v>
      </c>
      <c r="AE27" s="50" t="s">
        <v>26</v>
      </c>
    </row>
    <row r="28" spans="1:34" ht="13.5" customHeight="1" thickTop="1">
      <c r="C28" s="19"/>
      <c r="D28" s="51"/>
      <c r="E28" s="51"/>
      <c r="F28" s="51"/>
      <c r="G28" s="52"/>
      <c r="I28" s="160" t="s">
        <v>16</v>
      </c>
      <c r="J28" s="161" t="s">
        <v>27</v>
      </c>
      <c r="K28" s="19"/>
      <c r="L28" s="53"/>
      <c r="M28" s="53"/>
      <c r="N28" s="53"/>
      <c r="O28" s="54"/>
      <c r="Q28" s="119" t="s">
        <v>18</v>
      </c>
      <c r="R28" s="122" t="s">
        <v>19</v>
      </c>
      <c r="S28" s="55"/>
      <c r="T28" s="56"/>
      <c r="U28" s="56"/>
      <c r="V28" s="56"/>
      <c r="W28" s="57"/>
      <c r="Y28" s="119" t="s">
        <v>20</v>
      </c>
      <c r="Z28" s="122" t="s">
        <v>21</v>
      </c>
      <c r="AA28" s="119">
        <v>461</v>
      </c>
      <c r="AB28" s="125">
        <v>75000000</v>
      </c>
      <c r="AC28" s="125">
        <f t="shared" ref="AC28" si="5">900000000/12</f>
        <v>75000000</v>
      </c>
      <c r="AD28" s="125">
        <v>150000000</v>
      </c>
      <c r="AE28" s="162">
        <f>AB28+AC28+AD28</f>
        <v>300000000</v>
      </c>
    </row>
    <row r="29" spans="1:34" ht="12" customHeight="1" thickBot="1">
      <c r="A29" s="115">
        <v>20</v>
      </c>
      <c r="B29" s="117" t="s">
        <v>28</v>
      </c>
      <c r="C29" s="19">
        <v>420</v>
      </c>
      <c r="D29" s="51">
        <v>900000</v>
      </c>
      <c r="E29" s="51">
        <v>200000</v>
      </c>
      <c r="F29" s="101">
        <v>100000</v>
      </c>
      <c r="G29" s="58">
        <f>D29+E29+F29</f>
        <v>1200000</v>
      </c>
      <c r="I29" s="115"/>
      <c r="J29" s="117"/>
      <c r="K29" s="19">
        <v>423</v>
      </c>
      <c r="L29" s="26">
        <v>100000</v>
      </c>
      <c r="M29" s="26">
        <v>100000</v>
      </c>
      <c r="N29" s="26">
        <v>0</v>
      </c>
      <c r="O29" s="36">
        <f t="shared" ref="O29:O35" si="6">L29+M29+N29</f>
        <v>200000</v>
      </c>
      <c r="Q29" s="120"/>
      <c r="R29" s="123"/>
      <c r="S29" s="19">
        <v>421</v>
      </c>
      <c r="T29" s="56">
        <v>1000000</v>
      </c>
      <c r="U29" s="56">
        <v>300000</v>
      </c>
      <c r="V29" s="56">
        <v>200000</v>
      </c>
      <c r="W29" s="57">
        <f>SUM(T29:V29)</f>
        <v>1500000</v>
      </c>
      <c r="Y29" s="121"/>
      <c r="Z29" s="124"/>
      <c r="AA29" s="121"/>
      <c r="AB29" s="126"/>
      <c r="AC29" s="126"/>
      <c r="AD29" s="126"/>
      <c r="AE29" s="163"/>
    </row>
    <row r="30" spans="1:34" ht="15.75" thickTop="1">
      <c r="A30" s="115"/>
      <c r="B30" s="117"/>
      <c r="C30" s="19">
        <v>421</v>
      </c>
      <c r="D30" s="51">
        <v>2000000</v>
      </c>
      <c r="E30" s="51">
        <v>1000000</v>
      </c>
      <c r="F30" s="101">
        <v>1000000</v>
      </c>
      <c r="G30" s="58">
        <f>D30+E30+F30</f>
        <v>4000000</v>
      </c>
      <c r="I30" s="115"/>
      <c r="J30" s="117"/>
      <c r="K30" s="19">
        <v>425</v>
      </c>
      <c r="L30" s="26">
        <v>500000</v>
      </c>
      <c r="M30" s="26">
        <v>250000</v>
      </c>
      <c r="N30" s="26">
        <v>250000</v>
      </c>
      <c r="O30" s="36">
        <f>L30+M30+N30</f>
        <v>1000000</v>
      </c>
      <c r="Q30" s="120"/>
      <c r="R30" s="123"/>
      <c r="S30" s="19">
        <v>424</v>
      </c>
      <c r="T30" s="56">
        <v>18000000</v>
      </c>
      <c r="U30" s="56">
        <v>8000000</v>
      </c>
      <c r="V30" s="56">
        <v>4000000</v>
      </c>
      <c r="W30" s="57">
        <f>SUM(T30:V30)</f>
        <v>30000000</v>
      </c>
      <c r="Y30" s="59" t="s">
        <v>22</v>
      </c>
      <c r="Z30" s="59"/>
      <c r="AA30" s="59"/>
      <c r="AB30" s="28">
        <f>SUM(AB28:AB28)</f>
        <v>75000000</v>
      </c>
      <c r="AC30" s="28">
        <f>SUM(AC28:AC28)</f>
        <v>75000000</v>
      </c>
      <c r="AD30" s="28">
        <f>SUM(AD28:AD28)</f>
        <v>150000000</v>
      </c>
      <c r="AE30" s="29">
        <f>SUM(AE28:AE28)</f>
        <v>300000000</v>
      </c>
    </row>
    <row r="31" spans="1:34">
      <c r="A31" s="115"/>
      <c r="B31" s="117"/>
      <c r="C31" s="19">
        <v>423</v>
      </c>
      <c r="D31" s="51">
        <v>100000</v>
      </c>
      <c r="E31" s="51">
        <v>100000</v>
      </c>
      <c r="F31" s="101">
        <v>0</v>
      </c>
      <c r="G31" s="58">
        <f t="shared" ref="G31:G35" si="7">D31+E31+F31</f>
        <v>200000</v>
      </c>
      <c r="I31" s="115"/>
      <c r="J31" s="117"/>
      <c r="K31" s="19">
        <v>426</v>
      </c>
      <c r="L31" s="26">
        <v>100000</v>
      </c>
      <c r="M31" s="26">
        <v>100000</v>
      </c>
      <c r="N31" s="26">
        <v>0</v>
      </c>
      <c r="O31" s="36">
        <f t="shared" si="6"/>
        <v>200000</v>
      </c>
      <c r="Q31" s="120"/>
      <c r="R31" s="123"/>
      <c r="S31" s="19">
        <v>425</v>
      </c>
      <c r="T31" s="56">
        <v>5500000</v>
      </c>
      <c r="U31" s="56">
        <v>2500000</v>
      </c>
      <c r="V31" s="56">
        <v>1000000</v>
      </c>
      <c r="W31" s="57">
        <f>SUM(T31:V31)</f>
        <v>9000000</v>
      </c>
    </row>
    <row r="32" spans="1:34">
      <c r="A32" s="115"/>
      <c r="B32" s="117"/>
      <c r="C32" s="19">
        <v>424</v>
      </c>
      <c r="D32" s="51">
        <v>500000</v>
      </c>
      <c r="E32" s="51">
        <v>250000</v>
      </c>
      <c r="F32" s="101">
        <v>250000</v>
      </c>
      <c r="G32" s="58">
        <f t="shared" si="7"/>
        <v>1000000</v>
      </c>
      <c r="I32" s="115"/>
      <c r="J32" s="117"/>
      <c r="K32" s="19">
        <v>480</v>
      </c>
      <c r="L32" s="26">
        <v>3500000</v>
      </c>
      <c r="M32" s="26">
        <v>3500000</v>
      </c>
      <c r="N32" s="26">
        <v>3000000</v>
      </c>
      <c r="O32" s="36">
        <f t="shared" si="6"/>
        <v>10000000</v>
      </c>
      <c r="Q32" s="120"/>
      <c r="R32" s="123"/>
      <c r="S32" s="19">
        <v>426</v>
      </c>
      <c r="T32" s="56">
        <v>7000000</v>
      </c>
      <c r="U32" s="56">
        <v>2000000</v>
      </c>
      <c r="V32" s="56">
        <v>1000000</v>
      </c>
      <c r="W32" s="57">
        <f t="shared" ref="W32:W34" si="8">SUM(T32:V32)</f>
        <v>10000000</v>
      </c>
    </row>
    <row r="33" spans="1:23">
      <c r="A33" s="115"/>
      <c r="B33" s="117"/>
      <c r="C33" s="19">
        <v>425</v>
      </c>
      <c r="D33" s="51">
        <v>750000</v>
      </c>
      <c r="E33" s="51">
        <v>750000</v>
      </c>
      <c r="F33" s="101">
        <v>500000</v>
      </c>
      <c r="G33" s="58">
        <f>D33+E33+F33</f>
        <v>2000000</v>
      </c>
      <c r="I33" s="115"/>
      <c r="J33" s="117"/>
      <c r="K33" s="19">
        <v>481</v>
      </c>
      <c r="L33" s="26">
        <f>'[1]III (К6)'!D12</f>
        <v>0</v>
      </c>
      <c r="M33" s="26">
        <f>'[1]III (К6)'!E12</f>
        <v>0</v>
      </c>
      <c r="N33" s="26">
        <f>'[1]III (К6)'!F12</f>
        <v>0</v>
      </c>
      <c r="O33" s="36">
        <f t="shared" si="6"/>
        <v>0</v>
      </c>
      <c r="Q33" s="120"/>
      <c r="R33" s="123"/>
      <c r="S33" s="19">
        <v>480</v>
      </c>
      <c r="T33" s="56">
        <v>500000</v>
      </c>
      <c r="U33" s="56">
        <v>500000</v>
      </c>
      <c r="V33" s="56">
        <v>0</v>
      </c>
      <c r="W33" s="57">
        <f t="shared" si="8"/>
        <v>1000000</v>
      </c>
    </row>
    <row r="34" spans="1:23" ht="13.5" thickBot="1">
      <c r="A34" s="115"/>
      <c r="B34" s="117"/>
      <c r="C34" s="19">
        <v>426</v>
      </c>
      <c r="D34" s="51">
        <v>500000</v>
      </c>
      <c r="E34" s="51">
        <v>300000</v>
      </c>
      <c r="F34" s="51">
        <v>200000</v>
      </c>
      <c r="G34" s="58">
        <f t="shared" si="7"/>
        <v>1000000</v>
      </c>
      <c r="I34" s="115"/>
      <c r="J34" s="117"/>
      <c r="K34" s="19">
        <v>483</v>
      </c>
      <c r="L34" s="26">
        <f>'[1]III (К6)'!D13</f>
        <v>0</v>
      </c>
      <c r="M34" s="26">
        <f>'[1]III (К6)'!E13</f>
        <v>0</v>
      </c>
      <c r="N34" s="26">
        <f>'[1]III (К6)'!F13</f>
        <v>0</v>
      </c>
      <c r="O34" s="36">
        <f t="shared" si="6"/>
        <v>0</v>
      </c>
      <c r="Q34" s="121"/>
      <c r="R34" s="124"/>
      <c r="S34" s="31">
        <v>485</v>
      </c>
      <c r="T34" s="60">
        <v>20000000</v>
      </c>
      <c r="U34" s="60">
        <v>15000000</v>
      </c>
      <c r="V34" s="60">
        <v>3000000</v>
      </c>
      <c r="W34" s="61">
        <f t="shared" si="8"/>
        <v>38000000</v>
      </c>
    </row>
    <row r="35" spans="1:23" ht="16.5" thickTop="1" thickBot="1">
      <c r="A35" s="115"/>
      <c r="B35" s="117"/>
      <c r="C35" s="19">
        <v>461</v>
      </c>
      <c r="D35" s="51">
        <v>75000000</v>
      </c>
      <c r="E35" s="51">
        <v>0</v>
      </c>
      <c r="F35" s="51">
        <v>0</v>
      </c>
      <c r="G35" s="58">
        <f t="shared" si="7"/>
        <v>75000000</v>
      </c>
      <c r="I35" s="116"/>
      <c r="J35" s="118"/>
      <c r="K35" s="31">
        <v>485</v>
      </c>
      <c r="L35" s="34">
        <v>15000000</v>
      </c>
      <c r="M35" s="34">
        <v>10000000</v>
      </c>
      <c r="N35" s="34">
        <f>M35</f>
        <v>10000000</v>
      </c>
      <c r="O35" s="62">
        <f t="shared" si="6"/>
        <v>35000000</v>
      </c>
      <c r="Q35" s="91" t="s">
        <v>22</v>
      </c>
      <c r="R35" s="91"/>
      <c r="S35" s="91"/>
      <c r="T35" s="28">
        <f>SUM(T29:T34)</f>
        <v>52000000</v>
      </c>
      <c r="U35" s="28">
        <f>SUM(U29:U34)</f>
        <v>28300000</v>
      </c>
      <c r="V35" s="28">
        <f>SUM(V29:V34)</f>
        <v>9200000</v>
      </c>
      <c r="W35" s="29">
        <f>SUM(W29:W34)</f>
        <v>89500000</v>
      </c>
    </row>
    <row r="36" spans="1:23" ht="15.75" thickTop="1">
      <c r="A36" s="115"/>
      <c r="B36" s="117"/>
      <c r="C36" s="19">
        <v>464</v>
      </c>
      <c r="D36" s="51">
        <v>200000</v>
      </c>
      <c r="E36" s="51">
        <v>100000</v>
      </c>
      <c r="F36" s="51">
        <v>0</v>
      </c>
      <c r="G36" s="58">
        <v>300000</v>
      </c>
      <c r="I36" s="65" t="s">
        <v>22</v>
      </c>
      <c r="J36" s="65"/>
      <c r="K36" s="65"/>
      <c r="L36" s="28">
        <f>SUM(L29:L35)</f>
        <v>19200000</v>
      </c>
      <c r="M36" s="28">
        <f>SUM(M29:M35)</f>
        <v>13950000</v>
      </c>
      <c r="N36" s="28">
        <f>SUM(N29:N35)</f>
        <v>13250000</v>
      </c>
      <c r="O36" s="36">
        <f>SUM(O29:O35)</f>
        <v>46400000</v>
      </c>
    </row>
    <row r="37" spans="1:23" ht="13.5" thickBot="1">
      <c r="A37" s="116"/>
      <c r="B37" s="118"/>
      <c r="C37" s="31">
        <v>485</v>
      </c>
      <c r="D37" s="63">
        <v>350000</v>
      </c>
      <c r="E37" s="63">
        <v>300000</v>
      </c>
      <c r="F37" s="63">
        <f>'[1] III (20) '!F15</f>
        <v>0</v>
      </c>
      <c r="G37" s="64">
        <f>D37+E37+F37</f>
        <v>650000</v>
      </c>
    </row>
    <row r="38" spans="1:23" ht="15.75" thickTop="1">
      <c r="A38" s="66" t="s">
        <v>22</v>
      </c>
      <c r="B38" s="66"/>
      <c r="C38" s="28"/>
      <c r="D38" s="28">
        <f>SUM(D29:D37)</f>
        <v>80300000</v>
      </c>
      <c r="E38" s="28">
        <f>SUM(E29:E37)</f>
        <v>3000000</v>
      </c>
      <c r="F38" s="28">
        <f>SUM(F29:F37)</f>
        <v>2050000</v>
      </c>
      <c r="G38" s="29">
        <f>SUM(G29:G37)</f>
        <v>85350000</v>
      </c>
    </row>
    <row r="40" spans="1:23" ht="26.25" customHeight="1"/>
    <row r="41" spans="1:23" ht="13.5" customHeight="1"/>
  </sheetData>
  <mergeCells count="71">
    <mergeCell ref="AB26:AE26"/>
    <mergeCell ref="I28:I35"/>
    <mergeCell ref="J28:J35"/>
    <mergeCell ref="Y28:Y29"/>
    <mergeCell ref="Z28:Z29"/>
    <mergeCell ref="AA28:AA29"/>
    <mergeCell ref="AB28:AB29"/>
    <mergeCell ref="AE28:AE29"/>
    <mergeCell ref="R26:R27"/>
    <mergeCell ref="S26:S27"/>
    <mergeCell ref="T26:W26"/>
    <mergeCell ref="Y26:Y27"/>
    <mergeCell ref="Z26:Z27"/>
    <mergeCell ref="AA26:AA27"/>
    <mergeCell ref="Q26:Q27"/>
    <mergeCell ref="AD28:AD29"/>
    <mergeCell ref="A26:A27"/>
    <mergeCell ref="B26:B27"/>
    <mergeCell ref="C26:C27"/>
    <mergeCell ref="D26:G26"/>
    <mergeCell ref="L26:O26"/>
    <mergeCell ref="AC23:AF23"/>
    <mergeCell ref="A24:A25"/>
    <mergeCell ref="B24:B25"/>
    <mergeCell ref="C24:C25"/>
    <mergeCell ref="D24:D25"/>
    <mergeCell ref="E24:H25"/>
    <mergeCell ref="M24:P24"/>
    <mergeCell ref="U24:X24"/>
    <mergeCell ref="AC24:AF24"/>
    <mergeCell ref="A9:A17"/>
    <mergeCell ref="Y10:AA10"/>
    <mergeCell ref="Q16:R16"/>
    <mergeCell ref="A18:C18"/>
    <mergeCell ref="E23:H23"/>
    <mergeCell ref="M23:P23"/>
    <mergeCell ref="U23:X23"/>
    <mergeCell ref="R9:R15"/>
    <mergeCell ref="B9:B17"/>
    <mergeCell ref="A7:A8"/>
    <mergeCell ref="B7:B8"/>
    <mergeCell ref="C7:C8"/>
    <mergeCell ref="D7:H7"/>
    <mergeCell ref="I7:I8"/>
    <mergeCell ref="K7:K8"/>
    <mergeCell ref="L7:P7"/>
    <mergeCell ref="Q7:Q8"/>
    <mergeCell ref="R7:R8"/>
    <mergeCell ref="I9:I16"/>
    <mergeCell ref="J9:J16"/>
    <mergeCell ref="Q9:Q15"/>
    <mergeCell ref="J7:J8"/>
    <mergeCell ref="E4:H4"/>
    <mergeCell ref="M4:P4"/>
    <mergeCell ref="U4:X4"/>
    <mergeCell ref="AC4:AF4"/>
    <mergeCell ref="E5:H5"/>
    <mergeCell ref="M5:P5"/>
    <mergeCell ref="U5:X5"/>
    <mergeCell ref="AC5:AF5"/>
    <mergeCell ref="Y7:Y8"/>
    <mergeCell ref="Z7:Z8"/>
    <mergeCell ref="AA7:AA8"/>
    <mergeCell ref="AB7:AF7"/>
    <mergeCell ref="S7:S8"/>
    <mergeCell ref="T7:X7"/>
    <mergeCell ref="A29:A37"/>
    <mergeCell ref="B29:B37"/>
    <mergeCell ref="Q28:Q34"/>
    <mergeCell ref="R28:R34"/>
    <mergeCell ref="AC28:AC29"/>
  </mergeCells>
  <printOptions horizontalCentered="1" verticalCentered="1"/>
  <pageMargins left="0.70866141732283472" right="0.70866141732283472" top="1.1811023622047245" bottom="0.35433070866141736" header="0.31496062992125984" footer="0.31496062992125984"/>
  <pageSetup scale="78" orientation="landscape" r:id="rId1"/>
  <headerFooter>
    <oddHeader>&amp;C&amp;G</oddHeader>
    <oddFooter>&amp;R&amp;P од  &amp; &amp;N - Прилози</oddFooter>
  </headerFooter>
  <colBreaks count="3" manualBreakCount="3">
    <brk id="8" max="36" man="1"/>
    <brk id="16" max="36" man="1"/>
    <brk id="24" max="36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30"/>
  <sheetViews>
    <sheetView workbookViewId="0">
      <selection activeCell="C16" sqref="C16:C23"/>
    </sheetView>
  </sheetViews>
  <sheetFormatPr defaultRowHeight="12.75"/>
  <cols>
    <col min="2" max="2" width="18.85546875" style="69" bestFit="1" customWidth="1"/>
    <col min="3" max="3" width="20.42578125" style="69" bestFit="1" customWidth="1"/>
    <col min="4" max="4" width="18.85546875" style="69" bestFit="1" customWidth="1"/>
    <col min="5" max="5" width="18.85546875" style="70" bestFit="1" customWidth="1"/>
    <col min="6" max="6" width="9.140625" style="68"/>
    <col min="7" max="8" width="16.140625" style="71" customWidth="1"/>
  </cols>
  <sheetData>
    <row r="1" spans="1:8" s="67" customFormat="1" ht="51">
      <c r="A1" s="72" t="s">
        <v>65</v>
      </c>
      <c r="B1" s="73" t="s">
        <v>29</v>
      </c>
      <c r="C1" s="73" t="s">
        <v>30</v>
      </c>
      <c r="D1" s="73" t="s">
        <v>31</v>
      </c>
      <c r="E1" s="73" t="s">
        <v>32</v>
      </c>
      <c r="F1" s="74" t="s">
        <v>33</v>
      </c>
      <c r="G1" s="73" t="s">
        <v>34</v>
      </c>
      <c r="H1" s="73" t="s">
        <v>35</v>
      </c>
    </row>
    <row r="2" spans="1:8" hidden="1">
      <c r="A2" t="s">
        <v>36</v>
      </c>
      <c r="B2" s="69">
        <v>71042000</v>
      </c>
      <c r="C2" s="69">
        <v>71042000</v>
      </c>
      <c r="D2" s="69">
        <v>51178076</v>
      </c>
      <c r="E2" s="70">
        <v>19863924</v>
      </c>
      <c r="F2" s="68">
        <v>0.72039182455448891</v>
      </c>
    </row>
    <row r="3" spans="1:8" hidden="1">
      <c r="A3" t="s">
        <v>37</v>
      </c>
      <c r="B3" s="69">
        <v>27000000</v>
      </c>
      <c r="C3" s="69">
        <v>27000000</v>
      </c>
      <c r="D3" s="69">
        <v>19848373</v>
      </c>
      <c r="E3" s="70">
        <v>7151627</v>
      </c>
      <c r="F3" s="68">
        <v>0.73512492592592593</v>
      </c>
    </row>
    <row r="4" spans="1:8" hidden="1">
      <c r="A4" t="s">
        <v>38</v>
      </c>
      <c r="B4" s="69">
        <v>0</v>
      </c>
      <c r="C4" s="69">
        <v>2480000</v>
      </c>
      <c r="D4" s="69">
        <v>2061000</v>
      </c>
      <c r="E4" s="70">
        <v>419000</v>
      </c>
    </row>
    <row r="5" spans="1:8" hidden="1">
      <c r="A5" t="s">
        <v>39</v>
      </c>
      <c r="B5" s="69">
        <v>1500000</v>
      </c>
      <c r="C5" s="69">
        <v>1000000</v>
      </c>
      <c r="D5" s="69">
        <v>294709</v>
      </c>
      <c r="E5" s="70">
        <v>705291</v>
      </c>
      <c r="F5" s="68">
        <v>0.294709</v>
      </c>
    </row>
    <row r="6" spans="1:8" hidden="1">
      <c r="A6" t="s">
        <v>40</v>
      </c>
      <c r="B6" s="69">
        <v>4500000</v>
      </c>
      <c r="C6" s="69">
        <v>4500000</v>
      </c>
      <c r="D6" s="69">
        <v>2837716</v>
      </c>
      <c r="E6" s="70">
        <v>1662284</v>
      </c>
      <c r="F6" s="68">
        <v>0.63060355555555558</v>
      </c>
      <c r="G6" s="71">
        <v>270943</v>
      </c>
      <c r="H6" s="71">
        <v>894297</v>
      </c>
    </row>
    <row r="7" spans="1:8" hidden="1">
      <c r="A7" t="s">
        <v>41</v>
      </c>
      <c r="B7" s="69">
        <v>200000</v>
      </c>
      <c r="C7" s="69">
        <v>200000</v>
      </c>
      <c r="D7" s="69">
        <v>162495</v>
      </c>
      <c r="E7" s="70">
        <v>37505</v>
      </c>
      <c r="F7" s="68">
        <v>0.81247499999999995</v>
      </c>
      <c r="G7" s="71">
        <v>2750</v>
      </c>
      <c r="H7" s="71">
        <v>0</v>
      </c>
    </row>
    <row r="8" spans="1:8" hidden="1">
      <c r="A8" t="s">
        <v>42</v>
      </c>
      <c r="B8" s="69">
        <v>1500000</v>
      </c>
      <c r="C8" s="69">
        <v>1500000</v>
      </c>
      <c r="D8" s="69">
        <v>1143377</v>
      </c>
      <c r="E8" s="70">
        <v>356623</v>
      </c>
      <c r="F8" s="68">
        <v>0.76225133333333328</v>
      </c>
      <c r="G8" s="71">
        <v>84632</v>
      </c>
      <c r="H8" s="71">
        <v>447079</v>
      </c>
    </row>
    <row r="9" spans="1:8" hidden="1">
      <c r="A9" t="s">
        <v>43</v>
      </c>
      <c r="B9" s="69">
        <v>3300000</v>
      </c>
      <c r="C9" s="69">
        <v>3300000</v>
      </c>
      <c r="D9" s="69">
        <v>1923196</v>
      </c>
      <c r="E9" s="70">
        <v>1376804</v>
      </c>
      <c r="F9" s="68">
        <v>0.58278666666666668</v>
      </c>
      <c r="G9" s="71">
        <v>1129376</v>
      </c>
      <c r="H9" s="71">
        <v>2244042.9</v>
      </c>
    </row>
    <row r="10" spans="1:8" hidden="1">
      <c r="A10" t="s">
        <v>44</v>
      </c>
      <c r="B10" s="69">
        <v>1800000</v>
      </c>
      <c r="C10" s="69">
        <v>1800000</v>
      </c>
      <c r="D10" s="69">
        <v>790716</v>
      </c>
      <c r="E10" s="70">
        <v>1009284</v>
      </c>
      <c r="F10" s="68">
        <v>0.43928666666666666</v>
      </c>
      <c r="G10" s="71">
        <v>373434</v>
      </c>
      <c r="H10" s="71">
        <v>97798</v>
      </c>
    </row>
    <row r="11" spans="1:8" hidden="1">
      <c r="A11" t="s">
        <v>45</v>
      </c>
      <c r="C11" s="69">
        <v>0</v>
      </c>
      <c r="D11" s="69">
        <v>0</v>
      </c>
      <c r="E11" s="70">
        <v>0</v>
      </c>
    </row>
    <row r="12" spans="1:8" hidden="1">
      <c r="A12" t="s">
        <v>46</v>
      </c>
      <c r="B12" s="69">
        <v>300000</v>
      </c>
      <c r="C12" s="69">
        <v>223000</v>
      </c>
      <c r="D12" s="69">
        <v>133294</v>
      </c>
      <c r="E12" s="70">
        <v>89706</v>
      </c>
      <c r="F12" s="68">
        <v>0.59773094170403585</v>
      </c>
    </row>
    <row r="13" spans="1:8" hidden="1">
      <c r="A13" t="s">
        <v>47</v>
      </c>
      <c r="B13" s="69">
        <v>0</v>
      </c>
      <c r="C13" s="69">
        <v>77000</v>
      </c>
      <c r="D13" s="69">
        <v>76622</v>
      </c>
      <c r="E13" s="70">
        <v>378</v>
      </c>
      <c r="F13" s="68">
        <v>0.99509090909090914</v>
      </c>
    </row>
    <row r="14" spans="1:8" hidden="1">
      <c r="A14" t="s">
        <v>48</v>
      </c>
      <c r="B14" s="69">
        <v>368000</v>
      </c>
      <c r="C14" s="69">
        <v>368000</v>
      </c>
      <c r="D14" s="69">
        <v>119262</v>
      </c>
      <c r="E14" s="70">
        <v>248738</v>
      </c>
      <c r="F14" s="68">
        <v>0.32408152173913041</v>
      </c>
      <c r="H14" s="71">
        <v>60997</v>
      </c>
    </row>
    <row r="15" spans="1:8" hidden="1">
      <c r="A15" t="s">
        <v>49</v>
      </c>
      <c r="B15" s="69">
        <v>0</v>
      </c>
      <c r="C15" s="69">
        <v>500000</v>
      </c>
      <c r="D15" s="69">
        <v>0</v>
      </c>
      <c r="E15" s="70">
        <v>500000</v>
      </c>
      <c r="F15" s="68">
        <v>0</v>
      </c>
      <c r="H15" s="71">
        <v>313289.86</v>
      </c>
    </row>
    <row r="16" spans="1:8" s="78" customFormat="1">
      <c r="A16" s="78" t="s">
        <v>50</v>
      </c>
      <c r="B16" s="79">
        <v>0</v>
      </c>
      <c r="C16" s="79">
        <v>0</v>
      </c>
      <c r="D16" s="79">
        <v>0</v>
      </c>
      <c r="E16" s="80">
        <v>0</v>
      </c>
      <c r="F16" s="81"/>
      <c r="G16" s="82"/>
      <c r="H16" s="82"/>
    </row>
    <row r="17" spans="1:8" s="78" customFormat="1">
      <c r="A17" s="78" t="s">
        <v>51</v>
      </c>
      <c r="B17" s="79">
        <v>200000</v>
      </c>
      <c r="C17" s="79">
        <v>200000</v>
      </c>
      <c r="D17" s="79">
        <v>40258</v>
      </c>
      <c r="E17" s="80">
        <v>159742</v>
      </c>
      <c r="F17" s="81">
        <v>0.20129</v>
      </c>
      <c r="G17" s="82"/>
      <c r="H17" s="82">
        <v>0</v>
      </c>
    </row>
    <row r="18" spans="1:8" s="78" customFormat="1">
      <c r="A18" s="78" t="s">
        <v>52</v>
      </c>
      <c r="B18" s="79">
        <v>5248000</v>
      </c>
      <c r="C18" s="79">
        <v>4248000</v>
      </c>
      <c r="D18" s="79">
        <v>1864363</v>
      </c>
      <c r="E18" s="80">
        <v>2383637</v>
      </c>
      <c r="F18" s="81">
        <v>0.4388801789077213</v>
      </c>
      <c r="G18" s="82"/>
      <c r="H18" s="82">
        <v>614276.38</v>
      </c>
    </row>
    <row r="19" spans="1:8" s="78" customFormat="1">
      <c r="A19" s="78" t="s">
        <v>53</v>
      </c>
      <c r="B19" s="79">
        <v>0</v>
      </c>
      <c r="C19" s="79">
        <v>0</v>
      </c>
      <c r="D19" s="79">
        <v>0</v>
      </c>
      <c r="E19" s="80">
        <v>0</v>
      </c>
      <c r="F19" s="81"/>
      <c r="G19" s="82"/>
      <c r="H19" s="82">
        <v>0</v>
      </c>
    </row>
    <row r="20" spans="1:8" s="78" customFormat="1">
      <c r="A20" s="78" t="s">
        <v>54</v>
      </c>
      <c r="B20" s="79">
        <v>27220000</v>
      </c>
      <c r="C20" s="79">
        <v>18978000</v>
      </c>
      <c r="D20" s="79">
        <v>513889</v>
      </c>
      <c r="E20" s="80">
        <v>18464111</v>
      </c>
      <c r="F20" s="81">
        <v>2.7078143113078303E-2</v>
      </c>
      <c r="G20" s="82"/>
      <c r="H20" s="82">
        <v>0</v>
      </c>
    </row>
    <row r="21" spans="1:8" s="78" customFormat="1">
      <c r="A21" s="78" t="s">
        <v>55</v>
      </c>
      <c r="B21" s="79">
        <v>1471000</v>
      </c>
      <c r="C21" s="79">
        <v>1471000</v>
      </c>
      <c r="D21" s="79">
        <v>398308</v>
      </c>
      <c r="E21" s="80">
        <v>1072692</v>
      </c>
      <c r="F21" s="81">
        <v>0.27077362338545208</v>
      </c>
      <c r="G21" s="82"/>
      <c r="H21" s="82"/>
    </row>
    <row r="22" spans="1:8" s="78" customFormat="1">
      <c r="A22" s="78" t="s">
        <v>56</v>
      </c>
      <c r="B22" s="79">
        <v>736000</v>
      </c>
      <c r="C22" s="79">
        <v>1736000</v>
      </c>
      <c r="D22" s="79">
        <v>241289</v>
      </c>
      <c r="E22" s="80">
        <v>1494711</v>
      </c>
      <c r="F22" s="81">
        <v>0.13899135944700461</v>
      </c>
      <c r="G22" s="82"/>
      <c r="H22" s="82">
        <v>272316</v>
      </c>
    </row>
    <row r="23" spans="1:8" s="78" customFormat="1">
      <c r="A23" s="78" t="s">
        <v>57</v>
      </c>
      <c r="B23" s="79">
        <v>25459000</v>
      </c>
      <c r="C23" s="79">
        <v>23749000</v>
      </c>
      <c r="D23" s="79">
        <v>16146924</v>
      </c>
      <c r="E23" s="80">
        <v>7602076</v>
      </c>
      <c r="F23" s="81">
        <v>0.67989911154153859</v>
      </c>
      <c r="G23" s="82"/>
      <c r="H23" s="82">
        <v>7414336</v>
      </c>
    </row>
    <row r="24" spans="1:8" hidden="1">
      <c r="A24" t="s">
        <v>58</v>
      </c>
      <c r="B24" s="69">
        <v>900000000</v>
      </c>
      <c r="C24" s="69">
        <v>1110000000</v>
      </c>
      <c r="D24" s="69">
        <v>885000000</v>
      </c>
      <c r="E24" s="70">
        <v>225000000</v>
      </c>
      <c r="F24" s="68">
        <v>0.79729729729729726</v>
      </c>
    </row>
    <row r="25" spans="1:8" hidden="1">
      <c r="A25" t="s">
        <v>59</v>
      </c>
      <c r="B25" s="69">
        <v>2000000</v>
      </c>
      <c r="C25" s="69">
        <v>2000000</v>
      </c>
      <c r="D25" s="69">
        <v>672971</v>
      </c>
      <c r="E25" s="70">
        <v>1327029</v>
      </c>
      <c r="F25" s="68">
        <v>0.33648549999999999</v>
      </c>
      <c r="G25" s="71">
        <v>108173</v>
      </c>
      <c r="H25" s="71">
        <v>771079</v>
      </c>
    </row>
    <row r="26" spans="1:8" hidden="1">
      <c r="A26" t="s">
        <v>60</v>
      </c>
      <c r="B26" s="69">
        <v>47500000.140000001</v>
      </c>
      <c r="C26" s="69">
        <v>47500000.140000001</v>
      </c>
      <c r="D26" s="69">
        <v>24570150</v>
      </c>
      <c r="E26" s="70">
        <v>22929850.140000001</v>
      </c>
      <c r="F26" s="68">
        <v>0.51726631426489933</v>
      </c>
      <c r="G26" s="71">
        <v>6956309</v>
      </c>
      <c r="H26" s="71">
        <v>11666844.579999998</v>
      </c>
    </row>
    <row r="27" spans="1:8" hidden="1">
      <c r="A27" t="s">
        <v>61</v>
      </c>
      <c r="B27" s="69">
        <v>15452000</v>
      </c>
      <c r="C27" s="69">
        <v>15452000</v>
      </c>
      <c r="D27" s="69">
        <v>7635325</v>
      </c>
      <c r="E27" s="70">
        <v>7816675</v>
      </c>
      <c r="F27" s="68">
        <v>0.4941318275951333</v>
      </c>
      <c r="G27" s="71">
        <v>4906880</v>
      </c>
      <c r="H27" s="71">
        <v>1898413</v>
      </c>
    </row>
    <row r="28" spans="1:8" hidden="1">
      <c r="A28" t="s">
        <v>62</v>
      </c>
      <c r="B28" s="69">
        <v>4000000</v>
      </c>
      <c r="C28" s="69">
        <v>2000000</v>
      </c>
      <c r="D28" s="69">
        <v>0</v>
      </c>
      <c r="E28" s="70">
        <v>2000000</v>
      </c>
      <c r="F28" s="68">
        <v>0</v>
      </c>
    </row>
    <row r="29" spans="1:8" hidden="1">
      <c r="A29" t="s">
        <v>63</v>
      </c>
      <c r="B29" s="69">
        <v>1471000</v>
      </c>
      <c r="C29" s="69">
        <v>1471000</v>
      </c>
      <c r="D29" s="69">
        <v>1237110</v>
      </c>
      <c r="E29" s="70">
        <v>233890</v>
      </c>
      <c r="F29" s="68">
        <v>0.84099932019034673</v>
      </c>
      <c r="H29" s="71">
        <v>0</v>
      </c>
    </row>
    <row r="30" spans="1:8" hidden="1">
      <c r="A30" t="s">
        <v>64</v>
      </c>
      <c r="B30" s="69">
        <v>22041000</v>
      </c>
      <c r="C30" s="69">
        <v>7851000</v>
      </c>
      <c r="D30" s="69">
        <v>0</v>
      </c>
      <c r="E30" s="70">
        <v>7851000</v>
      </c>
      <c r="F30" s="68">
        <v>0</v>
      </c>
      <c r="G30" s="71">
        <v>0</v>
      </c>
      <c r="H30" s="71">
        <v>13041000</v>
      </c>
    </row>
  </sheetData>
  <autoFilter ref="A1:H30">
    <filterColumn colId="0">
      <colorFilter dxfId="0"/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2023</vt:lpstr>
      <vt:lpstr>Sheet2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Makeska</dc:creator>
  <cp:lastModifiedBy>Nora Muamedi</cp:lastModifiedBy>
  <cp:lastPrinted>2023-01-09T12:15:03Z</cp:lastPrinted>
  <dcterms:created xsi:type="dcterms:W3CDTF">2021-09-20T08:20:09Z</dcterms:created>
  <dcterms:modified xsi:type="dcterms:W3CDTF">2023-02-08T09:27:51Z</dcterms:modified>
</cp:coreProperties>
</file>